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cia.Abastecimiento y Logística\0- PCP 2021\24.2021- PUESTA EN VALOR DE EDIFICIO Y ENTORNO- ESTACIÓN RANCHOS- GENERAL PAZ\ELABORACIÓN\"/>
    </mc:Choice>
  </mc:AlternateContent>
  <bookViews>
    <workbookView xWindow="0" yWindow="0" windowWidth="20490" windowHeight="7650" tabRatio="743"/>
  </bookViews>
  <sheets>
    <sheet name="PO-RANCHOS" sheetId="8" r:id="rId1"/>
    <sheet name="MO ADICIONALES" sheetId="2" state="hidden" r:id="rId2"/>
  </sheets>
  <externalReferences>
    <externalReference r:id="rId3"/>
  </externalReferences>
  <definedNames>
    <definedName name="ANALISIS">#REF!</definedName>
    <definedName name="_xlnm.Print_Area" localSheetId="0">'PO-RANCHOS'!$E$2:$M$218</definedName>
    <definedName name="AYU">#REF!</definedName>
    <definedName name="CargasSociales">[1]Variables!$F$4</definedName>
    <definedName name="INSUMOS">#REF!</definedName>
    <definedName name="OFE">#REF!</definedName>
    <definedName name="OFI">#REF!</definedName>
    <definedName name="PC">#REF!</definedName>
    <definedName name="PlusMO">[1]Variables!$F$10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2" l="1"/>
  <c r="N33" i="2" s="1"/>
  <c r="M33" i="2"/>
  <c r="M32" i="2"/>
  <c r="L11" i="2"/>
  <c r="L32" i="2"/>
  <c r="N32" i="2" s="1"/>
  <c r="N34" i="2" l="1"/>
  <c r="O33" i="2" s="1"/>
  <c r="L34" i="2"/>
  <c r="N10" i="2" l="1"/>
  <c r="O10" i="2" s="1"/>
  <c r="N11" i="2"/>
  <c r="N7" i="2"/>
  <c r="O7" i="2" s="1"/>
  <c r="N8" i="2"/>
  <c r="O8" i="2" s="1"/>
  <c r="N9" i="2"/>
  <c r="O9" i="2" s="1"/>
  <c r="N26" i="2" l="1"/>
  <c r="M11" i="2" l="1"/>
  <c r="O11" i="2" s="1"/>
  <c r="M10" i="2"/>
  <c r="M9" i="2"/>
  <c r="M8" i="2"/>
  <c r="M7" i="2"/>
</calcChain>
</file>

<file path=xl/sharedStrings.xml><?xml version="1.0" encoding="utf-8"?>
<sst xmlns="http://schemas.openxmlformats.org/spreadsheetml/2006/main" count="731" uniqueCount="460">
  <si>
    <t>ESCALAS SALARIALES</t>
  </si>
  <si>
    <t>UOCRA</t>
  </si>
  <si>
    <t>https://www.uocra.org/pdf/a83e4d_Convenio%20y%20Tablas%20Salariales%20UOCRA%20-%20abril%202021%20-%20febrero%202022.pdf</t>
  </si>
  <si>
    <t>Categoria</t>
  </si>
  <si>
    <t>Salario Basico</t>
  </si>
  <si>
    <t>Oficial Esp.</t>
  </si>
  <si>
    <t>Oficial</t>
  </si>
  <si>
    <t>Medio Oficial</t>
  </si>
  <si>
    <t>Ayudante</t>
  </si>
  <si>
    <t>Sereno</t>
  </si>
  <si>
    <t>Cargas Sociales</t>
  </si>
  <si>
    <t>Salario x Hora</t>
  </si>
  <si>
    <t xml:space="preserve">CONVENCIÓN COLECTIVA DE TRABAJO Nº 76/75 </t>
  </si>
  <si>
    <t>https://www.uocra.org/pdf/9c21ef_76.75.pdf</t>
  </si>
  <si>
    <t>En la contabilidad de horas laborales se consideran 8 horas laborales de lunes a viernes + 1 de almuerzo (se pagan 9, pero se trabajan 8)</t>
  </si>
  <si>
    <t>La cuenta seria 8 horas x dia de lunes a viernes + 4 horas los sabados</t>
  </si>
  <si>
    <t>Lunes</t>
  </si>
  <si>
    <t>Martes</t>
  </si>
  <si>
    <t>Miércoles</t>
  </si>
  <si>
    <t>Jueves</t>
  </si>
  <si>
    <t>Viernes</t>
  </si>
  <si>
    <t>Sábado</t>
  </si>
  <si>
    <t>Domingo</t>
  </si>
  <si>
    <t>Horas Regulares</t>
  </si>
  <si>
    <t>Horas Extras</t>
  </si>
  <si>
    <t>Horas Totales</t>
  </si>
  <si>
    <t>Horas extra</t>
  </si>
  <si>
    <t>m2</t>
  </si>
  <si>
    <t>Extracción y retiro de revestimiento en pared</t>
  </si>
  <si>
    <t>Unidad</t>
  </si>
  <si>
    <t>u</t>
  </si>
  <si>
    <t>Retiro de cañerias de instalaciones existentes</t>
  </si>
  <si>
    <t>gl</t>
  </si>
  <si>
    <t>m3</t>
  </si>
  <si>
    <t>Extracción de cubierta de chapa completa</t>
  </si>
  <si>
    <t>uk</t>
  </si>
  <si>
    <t>CONTRAPISOS</t>
  </si>
  <si>
    <t>REVOQUES</t>
  </si>
  <si>
    <t>REVESTIMIENTOS</t>
  </si>
  <si>
    <t>ml</t>
  </si>
  <si>
    <t>Tipo PM puerta placa ciega</t>
  </si>
  <si>
    <t>Caño HG 3/4"</t>
  </si>
  <si>
    <t>Cajas Al - 150x150mm</t>
  </si>
  <si>
    <t>Cajas Al - 100x50mm</t>
  </si>
  <si>
    <t>Caja redonda Al</t>
  </si>
  <si>
    <t xml:space="preserve">Caño semipesado embutidas en pared con caño 3/4" MOP - IRAM 2005 - IRAM-IAS U 500 2005 </t>
  </si>
  <si>
    <t>Caja MOP - 100x50mm</t>
  </si>
  <si>
    <t>Bandeja perforada 300mm e=0,9mm c/divisor</t>
  </si>
  <si>
    <t>Cable Cu 4x16mm² - IRAM 62.266 - LS0H</t>
  </si>
  <si>
    <t>Cable Cu 2x4mm² - IRAM 62.266 - LS0H</t>
  </si>
  <si>
    <t>Cable Cu 2x2,5mm² - IRAM 62.266 - LS0H</t>
  </si>
  <si>
    <t>Cable Cu 4mm² - IRAM 62.267 - LS0H</t>
  </si>
  <si>
    <t>Cable Cu 2,5mm² - IRAM 62.267 - LS0H</t>
  </si>
  <si>
    <t>Luminaria tipo campana - E27 40W</t>
  </si>
  <si>
    <t>ARTEFACTOS</t>
  </si>
  <si>
    <t>Tomacorriente doble 220V/10A</t>
  </si>
  <si>
    <t>Tomacorriente doble 2P/T 220V/10A - con caja IP 44 y cerradura</t>
  </si>
  <si>
    <t>Interruptor de un efecto 10A</t>
  </si>
  <si>
    <t>Tomacorriente doble 220V/20A</t>
  </si>
  <si>
    <t>Tomas de datos</t>
  </si>
  <si>
    <t>Cable UTP AWG24 cat-5e - certificado</t>
  </si>
  <si>
    <t>Tomas de telefonia</t>
  </si>
  <si>
    <t>Sistema de alarma de incendio</t>
  </si>
  <si>
    <t>Sistema de alarma de intrusos</t>
  </si>
  <si>
    <t>Sistema de telefonia de 2 entradas</t>
  </si>
  <si>
    <t>Inodoro con depósito para discapacitado, asiento y tapa- A9</t>
  </si>
  <si>
    <t>Pozo semisurgente de explotación de agua (incluye bomba sumergible 7000 lts/h - 1 HP)</t>
  </si>
  <si>
    <t>Extintor clase K  5 Kgr.</t>
  </si>
  <si>
    <t xml:space="preserve">Columna - 5m de altura libre </t>
  </si>
  <si>
    <t>Cable Cu 4x4mm² - IRAM 62.266 - LS0H</t>
  </si>
  <si>
    <t xml:space="preserve">  </t>
  </si>
  <si>
    <t>2021 Año de Homenaje al Premio Nobel de Medicina Dr. César Milstein</t>
  </si>
  <si>
    <t>DESCRIPCIÓN DE TAREAS</t>
  </si>
  <si>
    <t xml:space="preserve">Sist. De Contrat. </t>
  </si>
  <si>
    <t xml:space="preserve">Cantidad </t>
  </si>
  <si>
    <t>Costo Unitario ($)</t>
  </si>
  <si>
    <t>Subtotal ($)</t>
  </si>
  <si>
    <t>Total Rubro ($)</t>
  </si>
  <si>
    <t>%</t>
  </si>
  <si>
    <t>PLANIFICACIÓN Y DOCUMENTACIÓN</t>
  </si>
  <si>
    <t>DOCUMENTACIÓN E INGENIERÍA DE DETALLE</t>
  </si>
  <si>
    <t>A.A</t>
  </si>
  <si>
    <t>Gestión y Control de Calidad</t>
  </si>
  <si>
    <t>Gestión Ambiental y Social</t>
  </si>
  <si>
    <t>4.4.1</t>
  </si>
  <si>
    <t>4.4.1.1</t>
  </si>
  <si>
    <t>Limpieza de terreno y nivelación sin aporte de tierra</t>
  </si>
  <si>
    <t>A.A.</t>
  </si>
  <si>
    <t>m 2</t>
  </si>
  <si>
    <t>4.4.1.2</t>
  </si>
  <si>
    <t>4.4.1.3</t>
  </si>
  <si>
    <t>Picado y retiro de revoque</t>
  </si>
  <si>
    <t>4.4.1.4</t>
  </si>
  <si>
    <t>Picado y retiro de contrapiso</t>
  </si>
  <si>
    <t>m 3</t>
  </si>
  <si>
    <t>4.4.1.5</t>
  </si>
  <si>
    <t>Picado y retiro de piso</t>
  </si>
  <si>
    <t>4.4.1.6</t>
  </si>
  <si>
    <t>Retiro de carpinterías</t>
  </si>
  <si>
    <t>4.4.1.7</t>
  </si>
  <si>
    <t>Retiro de artefactos</t>
  </si>
  <si>
    <t>4.4.1.8</t>
  </si>
  <si>
    <t>4.4.1.9</t>
  </si>
  <si>
    <t>Extracción de cubierta de losa completa</t>
  </si>
  <si>
    <t>4.4.1.10</t>
  </si>
  <si>
    <t>Extracción de cubierta de tejas completa</t>
  </si>
  <si>
    <t>4.4.1.11</t>
  </si>
  <si>
    <t>4.4.1.12</t>
  </si>
  <si>
    <t>4.4.1.13</t>
  </si>
  <si>
    <t>4.4.2</t>
  </si>
  <si>
    <t>MOVIMIENTO DE SUELO</t>
  </si>
  <si>
    <t>4.4.2.1</t>
  </si>
  <si>
    <t>Relleno, nivelación y compactación con suelo seleccionado en forma manual</t>
  </si>
  <si>
    <t>4.4.3</t>
  </si>
  <si>
    <t>ESTRUCTURA RESISTENTE</t>
  </si>
  <si>
    <t>4.4.3.1</t>
  </si>
  <si>
    <t>ESTRUCTURA H° A°</t>
  </si>
  <si>
    <t>4.4.4</t>
  </si>
  <si>
    <t>4.4.4.1</t>
  </si>
  <si>
    <t>4.4.4.1.1</t>
  </si>
  <si>
    <t>4.4.4.1.2</t>
  </si>
  <si>
    <t>4.4.4.2</t>
  </si>
  <si>
    <t>4.4.4.2.1</t>
  </si>
  <si>
    <t>4.4.4.2.2</t>
  </si>
  <si>
    <t>Grueso a la cal bajo fino interior</t>
  </si>
  <si>
    <t>4.4.4.2.3</t>
  </si>
  <si>
    <t>Grueso reforzado bajo revestimiento cerámico</t>
  </si>
  <si>
    <t>4.4.4.3</t>
  </si>
  <si>
    <t>4.4.4.3.1</t>
  </si>
  <si>
    <t>4.4.4.3.2</t>
  </si>
  <si>
    <t>Carpeta de concreto bajo piso</t>
  </si>
  <si>
    <t>4.4.4.4</t>
  </si>
  <si>
    <t>4.4.4.4.1</t>
  </si>
  <si>
    <t>4.4.5</t>
  </si>
  <si>
    <t>4.4.5.1</t>
  </si>
  <si>
    <t>INTERIORES</t>
  </si>
  <si>
    <t>Hormigón llaneado</t>
  </si>
  <si>
    <t>4.4.5.2</t>
  </si>
  <si>
    <t>EXTERIORES</t>
  </si>
  <si>
    <t>4.4.5.2.1</t>
  </si>
  <si>
    <t>Hormigón peinado</t>
  </si>
  <si>
    <t>4.4.5.3</t>
  </si>
  <si>
    <t>ZÓCALOS, UMBRALES, SOLIAS Y ALFEIZARES</t>
  </si>
  <si>
    <t>4.4.5.3.1</t>
  </si>
  <si>
    <t>Umbrales y solias granito natural</t>
  </si>
  <si>
    <t>4.4.5.3.2</t>
  </si>
  <si>
    <t>Zócalo granitico natural interior</t>
  </si>
  <si>
    <t>4.4.6</t>
  </si>
  <si>
    <t>4.4.6.1</t>
  </si>
  <si>
    <t xml:space="preserve">Mesada de granito natural </t>
  </si>
  <si>
    <t>4.4.6.2</t>
  </si>
  <si>
    <t>4.4.7</t>
  </si>
  <si>
    <t>CUBIERTAS Y TECHADOS</t>
  </si>
  <si>
    <t>4.4.7.1</t>
  </si>
  <si>
    <t>4.4.7.2</t>
  </si>
  <si>
    <t>4.4.7.3</t>
  </si>
  <si>
    <t>Cumbrera teja</t>
  </si>
  <si>
    <t>4.4.8</t>
  </si>
  <si>
    <t>4.4.8.1</t>
  </si>
  <si>
    <t>4.4.9</t>
  </si>
  <si>
    <t>4.4.9.1</t>
  </si>
  <si>
    <t xml:space="preserve">PUERTAS </t>
  </si>
  <si>
    <t>4.4.9.1.1</t>
  </si>
  <si>
    <t>4.4.9.1.2</t>
  </si>
  <si>
    <t>4.4.9.1.3</t>
  </si>
  <si>
    <t>4.4.9.1.4</t>
  </si>
  <si>
    <t>4.4.9.1.5</t>
  </si>
  <si>
    <t>4.4.9.2</t>
  </si>
  <si>
    <t xml:space="preserve">VENTANAS </t>
  </si>
  <si>
    <t>4.4.9.2.1</t>
  </si>
  <si>
    <t>4.4.9.2.2</t>
  </si>
  <si>
    <t>4.4.10</t>
  </si>
  <si>
    <t>4.4.10.1</t>
  </si>
  <si>
    <t>ACOMETIDAS</t>
  </si>
  <si>
    <t>4.4.10.1.1</t>
  </si>
  <si>
    <t>Medidor T2 trifásico con pilar de mampostería reglamentario completo</t>
  </si>
  <si>
    <t>Medidor T1 trifásico con pilar de mampostería reglamentario completo</t>
  </si>
  <si>
    <t>4.4.10.2</t>
  </si>
  <si>
    <t>4.4.10.2.1</t>
  </si>
  <si>
    <t>nº</t>
  </si>
  <si>
    <t>4.4.10.2.2</t>
  </si>
  <si>
    <t>4.4.10.2.3</t>
  </si>
  <si>
    <t>Tablero cisterna completo con automático de tanque</t>
  </si>
  <si>
    <t>4.4.10.3</t>
  </si>
  <si>
    <t>CANALIZACIONES</t>
  </si>
  <si>
    <t>4.4.10.3.1</t>
  </si>
  <si>
    <t>4.4.10.3.2</t>
  </si>
  <si>
    <t>4.4.10.3.3</t>
  </si>
  <si>
    <t>4.4.10.3.4</t>
  </si>
  <si>
    <t>4.4.10.3.5</t>
  </si>
  <si>
    <t>4.4.10.3.6</t>
  </si>
  <si>
    <t>4.4.10.3.7</t>
  </si>
  <si>
    <t>Zanja c/fondo de arena y protección mecánica - 300x800mm</t>
  </si>
  <si>
    <t>4.4.10.3.8</t>
  </si>
  <si>
    <t>Cruce de vías</t>
  </si>
  <si>
    <t>4.4.10.3.9</t>
  </si>
  <si>
    <t>4.4.10.4</t>
  </si>
  <si>
    <t>4.4.10.4.1</t>
  </si>
  <si>
    <t>4.4.10.4.2</t>
  </si>
  <si>
    <t>4.4.10.4.3</t>
  </si>
  <si>
    <t>4.4.10.4.4</t>
  </si>
  <si>
    <t>4.4.10.4.5</t>
  </si>
  <si>
    <t>4.4.10.5</t>
  </si>
  <si>
    <t>4.4.10.5.1</t>
  </si>
  <si>
    <t xml:space="preserve">Luminaria aplique doble tubo LED 2x20W </t>
  </si>
  <si>
    <t>4.4.10.5.2</t>
  </si>
  <si>
    <t>4.4.10.5.3</t>
  </si>
  <si>
    <t>Luminaria LED de aplicar 9W - IP 65</t>
  </si>
  <si>
    <t>4.4.10.5.4</t>
  </si>
  <si>
    <t>4.4.10.6</t>
  </si>
  <si>
    <t>4.4.10.6.1</t>
  </si>
  <si>
    <t>4.4.10.6.2</t>
  </si>
  <si>
    <t>4.4.10.6.3</t>
  </si>
  <si>
    <t>4.4.10.6.4</t>
  </si>
  <si>
    <t>4.4.10.7</t>
  </si>
  <si>
    <t>4.4.10.7.1</t>
  </si>
  <si>
    <t>4.4.10.7.2</t>
  </si>
  <si>
    <t>4.4.10.7.3</t>
  </si>
  <si>
    <t>4.4.10.7.4</t>
  </si>
  <si>
    <t>4.4.10.7.5</t>
  </si>
  <si>
    <t>4.4.10.7.6</t>
  </si>
  <si>
    <t>4.4.10.7.7</t>
  </si>
  <si>
    <t>4.4.10.8</t>
  </si>
  <si>
    <t>4.4.10.8.1</t>
  </si>
  <si>
    <t>4.4.10.8.2</t>
  </si>
  <si>
    <t>4.4.11</t>
  </si>
  <si>
    <t>DESAGÜES CLOACALES</t>
  </si>
  <si>
    <t>4.4.11.1</t>
  </si>
  <si>
    <t>4.4.11.2</t>
  </si>
  <si>
    <t>Biodigestor</t>
  </si>
  <si>
    <t>4.4.11.3</t>
  </si>
  <si>
    <t>4.4.11.4</t>
  </si>
  <si>
    <t>Camara desengrasadora</t>
  </si>
  <si>
    <t>4.4.11.5</t>
  </si>
  <si>
    <t>4.4.11.6</t>
  </si>
  <si>
    <t>4.4.12</t>
  </si>
  <si>
    <t>DESAGÜES PLUVIALES</t>
  </si>
  <si>
    <t>4.4.12.1</t>
  </si>
  <si>
    <t>4.4.12.2</t>
  </si>
  <si>
    <t>Bajada 100</t>
  </si>
  <si>
    <t>4.4.12.3</t>
  </si>
  <si>
    <t>4.4.13</t>
  </si>
  <si>
    <t>4.4.13.1</t>
  </si>
  <si>
    <t>4.4.13.2</t>
  </si>
  <si>
    <t>4.4.13.2.1</t>
  </si>
  <si>
    <t>4.4.13.2.2</t>
  </si>
  <si>
    <t>4.4.13.2.3</t>
  </si>
  <si>
    <t>4.4.13.2.4</t>
  </si>
  <si>
    <t>4.4.13.2.5</t>
  </si>
  <si>
    <t>Lavatorio para discapacitado soporte fijo- A10</t>
  </si>
  <si>
    <t>U.M</t>
  </si>
  <si>
    <t>4.4.13.2.6</t>
  </si>
  <si>
    <t>4.4.13.2.7</t>
  </si>
  <si>
    <t>4.4.13.2.8</t>
  </si>
  <si>
    <t>Espejos baños</t>
  </si>
  <si>
    <t>4.4.13.2.9</t>
  </si>
  <si>
    <t>4.4.13.3</t>
  </si>
  <si>
    <t>4.4.13.3.1</t>
  </si>
  <si>
    <t>4.4.13.3.2</t>
  </si>
  <si>
    <t>4.4.13.3.3</t>
  </si>
  <si>
    <t>4.4.13.4</t>
  </si>
  <si>
    <t>4.4.13.4.1</t>
  </si>
  <si>
    <t>4.4.13.5</t>
  </si>
  <si>
    <t>TANQUES DE RESERVA Y CISTERNA</t>
  </si>
  <si>
    <t>4.4.13.5.1</t>
  </si>
  <si>
    <t>POZO DE EXPLOTACIÓN DE AGUA</t>
  </si>
  <si>
    <t>4.4.14</t>
  </si>
  <si>
    <t>4.4.14.1</t>
  </si>
  <si>
    <t>4.4.15</t>
  </si>
  <si>
    <t>4.4.15.1</t>
  </si>
  <si>
    <t>Gabinete para matafuego de 3,5 a 5 Kg</t>
  </si>
  <si>
    <t>4.4.16</t>
  </si>
  <si>
    <t>CRISTALES Y VIDRIOS</t>
  </si>
  <si>
    <t>4.4.16.1</t>
  </si>
  <si>
    <t>4.4.17</t>
  </si>
  <si>
    <t>PINTURAS (incluye manos necesarias y tratamiento previo)</t>
  </si>
  <si>
    <t>4.4.17.1</t>
  </si>
  <si>
    <t>4.4.18</t>
  </si>
  <si>
    <t>4.4.18.1</t>
  </si>
  <si>
    <t>PISOS EXTERIORES</t>
  </si>
  <si>
    <t>Rampas</t>
  </si>
  <si>
    <t>4.4.18.2</t>
  </si>
  <si>
    <t>4.4.18.3</t>
  </si>
  <si>
    <t>LUMINARIAS</t>
  </si>
  <si>
    <t>CANALIZACIÓN Y CABLEADO</t>
  </si>
  <si>
    <t>COSTO DIRECTO (CD)</t>
  </si>
  <si>
    <t>CUADRO EMPRESARIO</t>
  </si>
  <si>
    <t>1.</t>
  </si>
  <si>
    <t>Total Costo Directo (Costo-Costo)</t>
  </si>
  <si>
    <t>2.</t>
  </si>
  <si>
    <t>Gastos Generales (Sobre 1)</t>
  </si>
  <si>
    <t>3.</t>
  </si>
  <si>
    <t>Costo Unitario  (1+2)</t>
  </si>
  <si>
    <t>4.</t>
  </si>
  <si>
    <t>Gastos Financieros (Sobre 3)</t>
  </si>
  <si>
    <t>5.</t>
  </si>
  <si>
    <t>Beneficio (Sobre 3)</t>
  </si>
  <si>
    <t>6.</t>
  </si>
  <si>
    <t>Precio Unitario Antes de Impuestos (1+2+4+5)</t>
  </si>
  <si>
    <t>7.</t>
  </si>
  <si>
    <t>IIBB (Sobre 6)</t>
  </si>
  <si>
    <t>8.</t>
  </si>
  <si>
    <t>Base Imponible (1+2+4+5+7)</t>
  </si>
  <si>
    <t>9.</t>
  </si>
  <si>
    <t>ITB (Sobre 8)</t>
  </si>
  <si>
    <t>10.</t>
  </si>
  <si>
    <t>PRESUPUESTO SIN IVA (8+9)</t>
  </si>
  <si>
    <t>GL</t>
  </si>
  <si>
    <t>PLANILLA DE COTIZACIÓN</t>
  </si>
  <si>
    <t>ÍTEM S4</t>
  </si>
  <si>
    <t>4.1</t>
  </si>
  <si>
    <t>4.1.1</t>
  </si>
  <si>
    <t>4.1.1.1</t>
  </si>
  <si>
    <t>Ingeniería de proyecto</t>
  </si>
  <si>
    <t>4.1.1.2</t>
  </si>
  <si>
    <t>Planos C.A.O. y  manual de mantenimiento</t>
  </si>
  <si>
    <t>4.2</t>
  </si>
  <si>
    <t>CALIDAD, AMBIENTE Y SOCIAL</t>
  </si>
  <si>
    <t>4.2.1</t>
  </si>
  <si>
    <t>4.2.2</t>
  </si>
  <si>
    <t>4.3</t>
  </si>
  <si>
    <t>TAREAS PRELIMINARES</t>
  </si>
  <si>
    <t>4.4</t>
  </si>
  <si>
    <t>EJECUCIÓN DE OBRA</t>
  </si>
  <si>
    <t>LIMPIEZA / DEMOLICIÓN / RETIRO</t>
  </si>
  <si>
    <t>Extraccion de cielorraso suspendido completo a la cal y/o yeso</t>
  </si>
  <si>
    <t>Demolición de muros interiores</t>
  </si>
  <si>
    <t>4.4.3.1.1</t>
  </si>
  <si>
    <t>Losa premoldeada para techo completa</t>
  </si>
  <si>
    <t>ALBAÑILERÍA</t>
  </si>
  <si>
    <t>MAMPOSTERÍA DE ELEVACIÓN</t>
  </si>
  <si>
    <t>Ladrillos cerámicos huecos 8x18x33</t>
  </si>
  <si>
    <t>Ladrillos cerámicos huecos 18x18x33</t>
  </si>
  <si>
    <t>Azotado de concreto con hidrófugo incorporado exterior</t>
  </si>
  <si>
    <t xml:space="preserve">Contrapiso S/T Esp: 12 cm </t>
  </si>
  <si>
    <t>Revestimiento cerámico esmaltado. Tipo San Lorenzo Bco 30x30</t>
  </si>
  <si>
    <t>PISOS, ZÓCALOS, UMBRALES,SOLIAS Y ALFEIZARES</t>
  </si>
  <si>
    <t>4.4.5.1.1</t>
  </si>
  <si>
    <t>Mosaico granítico 40x40 fondo gris</t>
  </si>
  <si>
    <t>4.4.5.1.2</t>
  </si>
  <si>
    <t>MARMOLERÍA Y BAJO MESADA</t>
  </si>
  <si>
    <t>Bajo mesada en melamina blanco</t>
  </si>
  <si>
    <t>Teja sobre estructura de madera vista completa</t>
  </si>
  <si>
    <t>Cubierta de chapa sobre estuctura de madera completa</t>
  </si>
  <si>
    <t>CIELORRASOS SUSPENDIDOS</t>
  </si>
  <si>
    <t>Tipo durlock con placa de roca de yeso junta tomada</t>
  </si>
  <si>
    <t>CARPINTERÍAS</t>
  </si>
  <si>
    <t>P1 - Carpintería paño fijo con banderola en aluminio simil madera, DVH, laminado doble</t>
  </si>
  <si>
    <t>P3 - Carpintería dos hojas de abrir con banderola en aluminio simil madera, DVH, laminado doble</t>
  </si>
  <si>
    <t>P4 - Carpintería una hoja de abrir con banderola y paño fijo en aluminio simil madera, barral antipánico, DVH, laminado doble</t>
  </si>
  <si>
    <t>P5 - Carpintería dos hojas de abrir con banderola en aluminio simil madera, DVH, laminado doble</t>
  </si>
  <si>
    <t>4.4.9.1.6</t>
  </si>
  <si>
    <t>P6 - Carpintería una hoja de abrir con banderola y paño fijo en aluminio simil madera, barral antipánico, DVH, laminado doble</t>
  </si>
  <si>
    <t>4.4.9.1.7</t>
  </si>
  <si>
    <t>P9 - Carpintería una hoja de abrir en aluminio negro más paño fijo, DVH, laminado doble</t>
  </si>
  <si>
    <t>4.4.9.1.8</t>
  </si>
  <si>
    <t>P11 - Carpintería dos hojas de abrir en aluminio negro, DVH, laminado doble</t>
  </si>
  <si>
    <t>4.4.9.1.9</t>
  </si>
  <si>
    <t>P12 - Carpintería dos hojas de abrir más paño fijo en aluminio simil madera, DVH, laminado doble</t>
  </si>
  <si>
    <t>4.4.9.1.10</t>
  </si>
  <si>
    <t>P13 - Cristal laminado de seguridad 4+4mm incoloro cerramiento fijo</t>
  </si>
  <si>
    <t>V2 - Carpintería paño fijo con banderola en aluminio simil madera, DVH</t>
  </si>
  <si>
    <t>V7 - Carpintería una hoja de abrir batinte en aluminio simil madera, DVH</t>
  </si>
  <si>
    <t>4.4.9.2.3</t>
  </si>
  <si>
    <t>V8 - Carpintería dos hojas de corredizas en aluminio simil madera, DVH</t>
  </si>
  <si>
    <t>INSTALACIONES ELÉCTRICAS Y CORRIENTES DÉBILES (artefactos nuevos incluyen colocación)</t>
  </si>
  <si>
    <t>4.4.10.1.2</t>
  </si>
  <si>
    <t>TABLEROS ELÉCTRICOS</t>
  </si>
  <si>
    <t>Tablero general de baja tensión</t>
  </si>
  <si>
    <t xml:space="preserve">Tablero iluminación municipal sobre poste de h=4m </t>
  </si>
  <si>
    <t>CABLEADOS ELÉCTRICOS</t>
  </si>
  <si>
    <t>ARTEFACTOS DE ILUMINACIÓN</t>
  </si>
  <si>
    <t>INTERRUPTORES Y TOMAS ELÉCTRICOS</t>
  </si>
  <si>
    <t>SISTEMAS DE DATOS</t>
  </si>
  <si>
    <t>Sistema de datos (Rack 600x460, patchera 24, canales de 220v, bandeja y org. de cables)</t>
  </si>
  <si>
    <t>SISTEMA PUESTA A TIERRA Y PARARRAYOS</t>
  </si>
  <si>
    <t>Provisión e instalación de puestas a tierra - Jabalinas 1.5m 3/8", cable, cámara de inspección de fundición</t>
  </si>
  <si>
    <t>Provisión e instalación pararrayos punta Franklin R:40, cable Cu desnudo, canalización de PVC y soporte</t>
  </si>
  <si>
    <t>Desagües cloacales</t>
  </si>
  <si>
    <t>Pozo absorbente</t>
  </si>
  <si>
    <t>Cámara exterior lodos</t>
  </si>
  <si>
    <t>Cámara inspección</t>
  </si>
  <si>
    <t>Canaleta de chapa</t>
  </si>
  <si>
    <t>Pileta - Rejillas</t>
  </si>
  <si>
    <t>4.4.12.4</t>
  </si>
  <si>
    <t>Cámaras de inspección</t>
  </si>
  <si>
    <t>4.4.12.5</t>
  </si>
  <si>
    <t>Caño cribado</t>
  </si>
  <si>
    <t>AGUA FRÍA Y CALIENTE</t>
  </si>
  <si>
    <t>AGUA FRÍA Y AGUA CALIENTE</t>
  </si>
  <si>
    <t>Inodoro c/ mochila, asiento y tapa-A2</t>
  </si>
  <si>
    <t>Bacha baños</t>
  </si>
  <si>
    <t>Piletón de cocina AºIº 100x50x50-A8</t>
  </si>
  <si>
    <t>Barra de seguridad rebatible  80 cm -Ferrum VTEPA (inodoro para discapacitado)-A13</t>
  </si>
  <si>
    <t>Barra de seguridad rebatible  80 cm c/portarrollo Ferrum VTEPA-B (inodoro para discapacitado)-A14</t>
  </si>
  <si>
    <t>Espejo basculante inclinable 60 x 80 p/sanitario discapacitado-Ferrum VTEE1-A24</t>
  </si>
  <si>
    <t>4.4.13.2.10</t>
  </si>
  <si>
    <t>Accesorios portarrollo</t>
  </si>
  <si>
    <t>4.4.13.2.11</t>
  </si>
  <si>
    <t>Mingitorios oval blanco</t>
  </si>
  <si>
    <t>GRIFERÍAS</t>
  </si>
  <si>
    <t>Grifería automática (press-matic) lavatorio s/mesada-Tipo FV 361-G1</t>
  </si>
  <si>
    <t>Grifería lavatorio s/ mesada ambas aguas-G14 p/discap</t>
  </si>
  <si>
    <t xml:space="preserve">Grifería ambas aguas s/ mesada p/cocina-Monocomando </t>
  </si>
  <si>
    <t>TR  Affinity sin base-1100 lts</t>
  </si>
  <si>
    <t>EQUIPAMIENTO DE COCINA</t>
  </si>
  <si>
    <t>Termotanque bajo mesada 55 Lts alta recup. 800 Lts xH-eléctrico</t>
  </si>
  <si>
    <t>INSTALACIÓN AIRE ACONDICIONADO - INSTALACIÓN TERMOMECÁNICA</t>
  </si>
  <si>
    <t>Aire frío/calor 3000 frigocalorías</t>
  </si>
  <si>
    <t>4.4.15.2</t>
  </si>
  <si>
    <t>Aire frío/calor 4000 frigocalorías</t>
  </si>
  <si>
    <t>4.4.15.3</t>
  </si>
  <si>
    <t>Aire frío/calor 6000 frigocalorías</t>
  </si>
  <si>
    <t>INSTALACIÓN DE SEGURIDAD / CONTRAINCENDIO - EQUIPAMIENTO DE EXTINCIÓN</t>
  </si>
  <si>
    <t>4.4.16.2</t>
  </si>
  <si>
    <t>Muros interiores con látex</t>
  </si>
  <si>
    <t>Muros exteriores con látex</t>
  </si>
  <si>
    <t>Cielorrasos de madera con barníz ignífugo</t>
  </si>
  <si>
    <t>4.4.18.4</t>
  </si>
  <si>
    <t>Carpintería de madera con barníz marino</t>
  </si>
  <si>
    <t>4.4.19</t>
  </si>
  <si>
    <t>URBANIZACIÓN Y PARQUIZACIÓN DEL ENTORNO</t>
  </si>
  <si>
    <t>4.4.19.1</t>
  </si>
  <si>
    <t>4.4.19.1.1</t>
  </si>
  <si>
    <t>Circulacion peatonal piedra partida Mar del Plata</t>
  </si>
  <si>
    <t>4.4.19.1.2</t>
  </si>
  <si>
    <t>4.4.19.1.3</t>
  </si>
  <si>
    <t>Intertrabado con cordón para calle exterior</t>
  </si>
  <si>
    <t>4.4.19.2</t>
  </si>
  <si>
    <t>PARQUIZACIÓN / EQUIPAMIENTO</t>
  </si>
  <si>
    <t>4.4.19.2.1</t>
  </si>
  <si>
    <t>Sembrado de césped</t>
  </si>
  <si>
    <t>4.4.19.2.2</t>
  </si>
  <si>
    <t>Especie arbórea</t>
  </si>
  <si>
    <t>4.4.19.2.3</t>
  </si>
  <si>
    <t>Bancos  premoldeados de hormigón</t>
  </si>
  <si>
    <t>4.4.19.2.4</t>
  </si>
  <si>
    <t>Cestos de residuos</t>
  </si>
  <si>
    <t>4.4.19.3</t>
  </si>
  <si>
    <t>LUMINARIAS ESPACIO EXTERIOR</t>
  </si>
  <si>
    <t>4.4.19.3.1</t>
  </si>
  <si>
    <t>FUNDACIÓN</t>
  </si>
  <si>
    <t>4.4.19.3.1.1</t>
  </si>
  <si>
    <t>Pilotín de H°</t>
  </si>
  <si>
    <t>4.4.19.3.2</t>
  </si>
  <si>
    <t>COLUMNAS DE ILUMINACIÓN EXTERNA</t>
  </si>
  <si>
    <t>4.4.19.3.2.1</t>
  </si>
  <si>
    <t>4.4.19.3.2.2</t>
  </si>
  <si>
    <t>Antióxido</t>
  </si>
  <si>
    <t>4.4.19.3.2.3</t>
  </si>
  <si>
    <t>Esmalte sintético</t>
  </si>
  <si>
    <t>4.4.19.3.3</t>
  </si>
  <si>
    <t>4.4.19.3.3.1</t>
  </si>
  <si>
    <t>Farola de LED circular 100W - 13.000lm</t>
  </si>
  <si>
    <t>4.4.19.3.4</t>
  </si>
  <si>
    <t>4.4.19.3.4.1</t>
  </si>
  <si>
    <t>4.4.19.3.4.2</t>
  </si>
  <si>
    <t>Cristal laminado de seguridad 4+4mm incoloro cerramiento interior</t>
  </si>
  <si>
    <t>Luminaria LED de aplicar 12W</t>
  </si>
  <si>
    <t>Licitación Pública ADIF Nº: 24.2021 "PUESTA EN VALOR DE EDIFICIO Y ENTORNO ESTACIÓN RANCHOS – GRAL. PAZ"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</si>
</sst>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0.00\ &quot;hs/mes&quot;"/>
    <numFmt numFmtId="166" formatCode="0\ &quot;hs/semanales&quot;"/>
    <numFmt numFmtId="167" formatCode="0.00\ &quot;hs&quot;"/>
    <numFmt numFmtId="168" formatCode="0.0%"/>
    <numFmt numFmtId="169" formatCode="&quot;$&quot;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Encode Sans"/>
    </font>
    <font>
      <sz val="11"/>
      <color indexed="8"/>
      <name val="Calibri"/>
      <family val="2"/>
    </font>
    <font>
      <b/>
      <sz val="16"/>
      <color theme="3" tint="0.39997558519241921"/>
      <name val="Encode Sans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i/>
      <sz val="12"/>
      <name val="Encode Sans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9" fontId="7" fillId="5" borderId="0" applyNumberFormat="0" applyAlignment="0"/>
    <xf numFmtId="0" fontId="8" fillId="0" borderId="0"/>
    <xf numFmtId="0" fontId="9" fillId="6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4" xfId="0" applyBorder="1"/>
    <xf numFmtId="164" fontId="0" fillId="0" borderId="4" xfId="1" applyFont="1" applyBorder="1"/>
    <xf numFmtId="0" fontId="0" fillId="0" borderId="7" xfId="0" applyBorder="1"/>
    <xf numFmtId="164" fontId="0" fillId="0" borderId="8" xfId="1" applyFont="1" applyBorder="1"/>
    <xf numFmtId="0" fontId="0" fillId="0" borderId="9" xfId="0" applyBorder="1"/>
    <xf numFmtId="164" fontId="0" fillId="0" borderId="10" xfId="1" applyFont="1" applyBorder="1"/>
    <xf numFmtId="0" fontId="5" fillId="0" borderId="0" xfId="3"/>
    <xf numFmtId="164" fontId="0" fillId="0" borderId="4" xfId="0" applyNumberFormat="1" applyBorder="1"/>
    <xf numFmtId="164" fontId="0" fillId="0" borderId="12" xfId="1" applyFont="1" applyBorder="1"/>
    <xf numFmtId="0" fontId="0" fillId="0" borderId="13" xfId="0" applyBorder="1"/>
    <xf numFmtId="164" fontId="0" fillId="0" borderId="14" xfId="1" applyFont="1" applyBorder="1"/>
    <xf numFmtId="164" fontId="0" fillId="0" borderId="14" xfId="0" applyNumberForma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165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3" applyAlignment="1">
      <alignment vertical="center"/>
    </xf>
    <xf numFmtId="17" fontId="0" fillId="0" borderId="0" xfId="0" applyNumberFormat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164" fontId="0" fillId="0" borderId="0" xfId="1" applyFont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0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166" fontId="3" fillId="2" borderId="1" xfId="0" applyNumberFormat="1" applyFont="1" applyFill="1" applyBorder="1"/>
    <xf numFmtId="0" fontId="6" fillId="0" borderId="0" xfId="0" applyFont="1"/>
    <xf numFmtId="0" fontId="3" fillId="2" borderId="18" xfId="0" applyFont="1" applyFill="1" applyBorder="1"/>
    <xf numFmtId="0" fontId="3" fillId="0" borderId="17" xfId="0" applyFont="1" applyBorder="1" applyAlignment="1">
      <alignment horizontal="center"/>
    </xf>
    <xf numFmtId="164" fontId="0" fillId="0" borderId="27" xfId="0" applyNumberFormat="1" applyBorder="1"/>
    <xf numFmtId="164" fontId="3" fillId="2" borderId="15" xfId="0" applyNumberFormat="1" applyFont="1" applyFill="1" applyBorder="1"/>
    <xf numFmtId="164" fontId="3" fillId="2" borderId="10" xfId="0" applyNumberFormat="1" applyFont="1" applyFill="1" applyBorder="1"/>
    <xf numFmtId="168" fontId="3" fillId="2" borderId="28" xfId="2" applyNumberFormat="1" applyFont="1" applyFill="1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2" fillId="0" borderId="4" xfId="1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0" fontId="0" fillId="0" borderId="5" xfId="0" applyBorder="1"/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1" xfId="0" applyBorder="1"/>
    <xf numFmtId="167" fontId="0" fillId="0" borderId="12" xfId="0" applyNumberFormat="1" applyBorder="1" applyAlignment="1">
      <alignment horizontal="center"/>
    </xf>
    <xf numFmtId="0" fontId="10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left" vertical="center"/>
    </xf>
    <xf numFmtId="0" fontId="10" fillId="9" borderId="0" xfId="0" applyFont="1" applyFill="1" applyAlignment="1">
      <alignment horizontal="center"/>
    </xf>
    <xf numFmtId="4" fontId="10" fillId="9" borderId="0" xfId="0" applyNumberFormat="1" applyFont="1" applyFill="1" applyAlignment="1">
      <alignment horizontal="center"/>
    </xf>
    <xf numFmtId="164" fontId="10" fillId="9" borderId="0" xfId="1" applyFont="1" applyFill="1"/>
    <xf numFmtId="0" fontId="10" fillId="9" borderId="0" xfId="0" applyFont="1" applyFill="1"/>
    <xf numFmtId="10" fontId="10" fillId="9" borderId="0" xfId="0" applyNumberFormat="1" applyFont="1" applyFill="1" applyAlignment="1">
      <alignment horizontal="right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164" fontId="12" fillId="0" borderId="20" xfId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164" fontId="12" fillId="0" borderId="0" xfId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4" fontId="12" fillId="0" borderId="25" xfId="0" applyNumberFormat="1" applyFont="1" applyFill="1" applyBorder="1" applyAlignment="1">
      <alignment horizontal="center" vertical="center" wrapText="1"/>
    </xf>
    <xf numFmtId="164" fontId="12" fillId="0" borderId="25" xfId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64" fontId="15" fillId="4" borderId="4" xfId="1" applyFont="1" applyFill="1" applyBorder="1" applyAlignment="1">
      <alignment horizontal="left" vertical="center"/>
    </xf>
    <xf numFmtId="164" fontId="15" fillId="4" borderId="4" xfId="1" applyFont="1" applyFill="1" applyBorder="1" applyAlignment="1">
      <alignment horizontal="center" vertical="center"/>
    </xf>
    <xf numFmtId="164" fontId="16" fillId="4" borderId="4" xfId="1" applyFont="1" applyFill="1" applyBorder="1" applyAlignment="1">
      <alignment horizontal="center" vertical="center"/>
    </xf>
    <xf numFmtId="164" fontId="16" fillId="3" borderId="4" xfId="1" applyFont="1" applyFill="1" applyBorder="1" applyAlignment="1">
      <alignment horizontal="left" vertical="center"/>
    </xf>
    <xf numFmtId="164" fontId="16" fillId="3" borderId="4" xfId="1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left" vertical="center" wrapText="1"/>
    </xf>
    <xf numFmtId="0" fontId="18" fillId="9" borderId="4" xfId="0" applyFont="1" applyFill="1" applyBorder="1" applyAlignment="1">
      <alignment horizontal="center" vertical="center" wrapText="1"/>
    </xf>
    <xf numFmtId="4" fontId="18" fillId="9" borderId="4" xfId="9" applyNumberFormat="1" applyFont="1" applyFill="1" applyBorder="1" applyAlignment="1">
      <alignment horizontal="center" vertical="center" wrapText="1"/>
    </xf>
    <xf numFmtId="164" fontId="18" fillId="9" borderId="4" xfId="1" applyFont="1" applyFill="1" applyBorder="1" applyAlignment="1">
      <alignment horizontal="left" vertical="center"/>
    </xf>
    <xf numFmtId="164" fontId="18" fillId="9" borderId="4" xfId="1" applyFont="1" applyFill="1" applyBorder="1" applyAlignment="1">
      <alignment horizontal="center" vertical="center" wrapText="1"/>
    </xf>
    <xf numFmtId="164" fontId="18" fillId="9" borderId="4" xfId="1" applyFont="1" applyFill="1" applyBorder="1"/>
    <xf numFmtId="0" fontId="18" fillId="9" borderId="4" xfId="8" applyFont="1" applyFill="1" applyBorder="1" applyAlignment="1">
      <alignment horizontal="left" vertical="center" wrapText="1"/>
    </xf>
    <xf numFmtId="0" fontId="18" fillId="9" borderId="4" xfId="8" applyFont="1" applyFill="1" applyBorder="1" applyAlignment="1">
      <alignment horizontal="center" vertical="center" wrapText="1"/>
    </xf>
    <xf numFmtId="0" fontId="18" fillId="9" borderId="0" xfId="8" applyFont="1" applyFill="1" applyBorder="1" applyAlignment="1">
      <alignment horizontal="center" vertical="center" wrapText="1"/>
    </xf>
    <xf numFmtId="164" fontId="16" fillId="9" borderId="4" xfId="1" applyFont="1" applyFill="1" applyBorder="1" applyAlignment="1">
      <alignment horizontal="left" vertical="center"/>
    </xf>
    <xf numFmtId="0" fontId="18" fillId="0" borderId="4" xfId="8" applyFont="1" applyFill="1" applyBorder="1" applyAlignment="1">
      <alignment horizontal="left" vertical="center" wrapText="1"/>
    </xf>
    <xf numFmtId="0" fontId="18" fillId="0" borderId="4" xfId="8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8" fillId="0" borderId="4" xfId="1" applyFont="1" applyFill="1" applyBorder="1"/>
    <xf numFmtId="2" fontId="18" fillId="0" borderId="4" xfId="8" applyNumberFormat="1" applyFont="1" applyFill="1" applyBorder="1" applyAlignment="1" applyProtection="1">
      <alignment horizontal="center" vertical="center" wrapText="1"/>
      <protection locked="0"/>
    </xf>
    <xf numFmtId="4" fontId="18" fillId="0" borderId="4" xfId="9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164" fontId="16" fillId="0" borderId="4" xfId="1" applyFont="1" applyFill="1" applyBorder="1" applyAlignment="1" applyProtection="1">
      <alignment horizontal="center" vertical="center" wrapText="1"/>
      <protection locked="0"/>
    </xf>
    <xf numFmtId="164" fontId="18" fillId="4" borderId="4" xfId="1" applyFont="1" applyFill="1" applyBorder="1" applyAlignment="1">
      <alignment horizontal="center" vertical="center"/>
    </xf>
    <xf numFmtId="164" fontId="16" fillId="0" borderId="4" xfId="1" applyFont="1" applyFill="1" applyBorder="1" applyAlignment="1">
      <alignment horizontal="center" vertical="center"/>
    </xf>
    <xf numFmtId="164" fontId="16" fillId="3" borderId="4" xfId="1" applyFont="1" applyFill="1" applyBorder="1" applyAlignment="1" applyProtection="1">
      <alignment horizontal="right" vertical="center"/>
    </xf>
    <xf numFmtId="164" fontId="16" fillId="0" borderId="4" xfId="1" applyFont="1" applyFill="1" applyBorder="1" applyAlignment="1">
      <alignment horizontal="left" vertical="center"/>
    </xf>
    <xf numFmtId="4" fontId="18" fillId="9" borderId="4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164" fontId="18" fillId="9" borderId="4" xfId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" fontId="18" fillId="9" borderId="4" xfId="9" applyNumberFormat="1" applyFont="1" applyFill="1" applyBorder="1" applyAlignment="1">
      <alignment horizontal="center" vertical="center"/>
    </xf>
    <xf numFmtId="164" fontId="18" fillId="0" borderId="4" xfId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164" fontId="16" fillId="9" borderId="4" xfId="1" applyFont="1" applyFill="1" applyBorder="1" applyAlignment="1">
      <alignment horizontal="left" vertical="center" wrapText="1"/>
    </xf>
    <xf numFmtId="164" fontId="16" fillId="0" borderId="4" xfId="1" applyFont="1" applyFill="1" applyBorder="1" applyAlignment="1">
      <alignment horizontal="left" vertical="center" wrapText="1"/>
    </xf>
    <xf numFmtId="10" fontId="18" fillId="9" borderId="8" xfId="10" applyNumberFormat="1" applyFont="1" applyFill="1" applyBorder="1" applyAlignment="1">
      <alignment horizontal="center" vertical="center"/>
    </xf>
    <xf numFmtId="164" fontId="15" fillId="3" borderId="4" xfId="1" applyFont="1" applyFill="1" applyBorder="1" applyAlignment="1">
      <alignment horizontal="center" vertical="center"/>
    </xf>
    <xf numFmtId="164" fontId="18" fillId="0" borderId="4" xfId="1" applyFont="1" applyFill="1" applyBorder="1" applyAlignment="1">
      <alignment horizontal="left" vertical="center"/>
    </xf>
    <xf numFmtId="0" fontId="18" fillId="9" borderId="35" xfId="8" applyFont="1" applyFill="1" applyBorder="1" applyAlignment="1">
      <alignment horizontal="left" vertical="center" wrapText="1"/>
    </xf>
    <xf numFmtId="164" fontId="18" fillId="10" borderId="4" xfId="1" applyFont="1" applyFill="1" applyBorder="1" applyAlignment="1">
      <alignment horizontal="center" vertical="center" wrapText="1"/>
    </xf>
    <xf numFmtId="164" fontId="16" fillId="10" borderId="4" xfId="1" applyFont="1" applyFill="1" applyBorder="1" applyAlignment="1">
      <alignment horizontal="center" vertical="center" wrapText="1"/>
    </xf>
    <xf numFmtId="49" fontId="13" fillId="7" borderId="16" xfId="0" applyNumberFormat="1" applyFont="1" applyFill="1" applyBorder="1" applyAlignment="1">
      <alignment vertical="center"/>
    </xf>
    <xf numFmtId="49" fontId="19" fillId="7" borderId="17" xfId="0" applyNumberFormat="1" applyFont="1" applyFill="1" applyBorder="1" applyAlignment="1">
      <alignment vertical="center"/>
    </xf>
    <xf numFmtId="49" fontId="13" fillId="7" borderId="17" xfId="0" applyNumberFormat="1" applyFont="1" applyFill="1" applyBorder="1" applyAlignment="1">
      <alignment vertical="center"/>
    </xf>
    <xf numFmtId="49" fontId="13" fillId="7" borderId="17" xfId="0" applyNumberFormat="1" applyFont="1" applyFill="1" applyBorder="1" applyAlignment="1">
      <alignment horizontal="center" vertical="center"/>
    </xf>
    <xf numFmtId="4" fontId="13" fillId="7" borderId="17" xfId="0" applyNumberFormat="1" applyFont="1" applyFill="1" applyBorder="1" applyAlignment="1">
      <alignment horizontal="center" vertical="center"/>
    </xf>
    <xf numFmtId="164" fontId="13" fillId="7" borderId="17" xfId="1" applyFont="1" applyFill="1" applyBorder="1" applyAlignment="1">
      <alignment horizontal="center" vertical="center"/>
    </xf>
    <xf numFmtId="164" fontId="19" fillId="7" borderId="17" xfId="1" applyFont="1" applyFill="1" applyBorder="1" applyAlignment="1">
      <alignment horizontal="center" vertical="center"/>
    </xf>
    <xf numFmtId="10" fontId="19" fillId="7" borderId="18" xfId="2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164" fontId="17" fillId="0" borderId="0" xfId="1" applyFont="1" applyAlignment="1">
      <alignment horizontal="center" vertical="center" wrapText="1"/>
    </xf>
    <xf numFmtId="0" fontId="17" fillId="0" borderId="0" xfId="0" applyFont="1" applyAlignment="1">
      <alignment wrapText="1"/>
    </xf>
    <xf numFmtId="49" fontId="13" fillId="7" borderId="5" xfId="0" applyNumberFormat="1" applyFont="1" applyFill="1" applyBorder="1" applyAlignment="1">
      <alignment horizontal="center" vertical="center"/>
    </xf>
    <xf numFmtId="49" fontId="13" fillId="7" borderId="11" xfId="0" applyNumberFormat="1" applyFont="1" applyFill="1" applyBorder="1" applyAlignment="1">
      <alignment vertical="center"/>
    </xf>
    <xf numFmtId="49" fontId="13" fillId="7" borderId="11" xfId="0" applyNumberFormat="1" applyFont="1" applyFill="1" applyBorder="1" applyAlignment="1">
      <alignment horizontal="center" vertical="center"/>
    </xf>
    <xf numFmtId="4" fontId="13" fillId="7" borderId="11" xfId="0" applyNumberFormat="1" applyFont="1" applyFill="1" applyBorder="1" applyAlignment="1">
      <alignment horizontal="center" vertical="center"/>
    </xf>
    <xf numFmtId="164" fontId="13" fillId="7" borderId="11" xfId="1" applyFont="1" applyFill="1" applyBorder="1" applyAlignment="1">
      <alignment horizontal="center" vertical="center"/>
    </xf>
    <xf numFmtId="49" fontId="13" fillId="7" borderId="6" xfId="0" applyNumberFormat="1" applyFont="1" applyFill="1" applyBorder="1" applyAlignment="1">
      <alignment horizontal="center" vertical="center"/>
    </xf>
    <xf numFmtId="9" fontId="18" fillId="0" borderId="7" xfId="2" applyFont="1" applyFill="1" applyBorder="1" applyAlignment="1" applyProtection="1">
      <alignment horizontal="center" vertical="center" wrapText="1"/>
      <protection locked="0"/>
    </xf>
    <xf numFmtId="9" fontId="18" fillId="0" borderId="4" xfId="2" applyFont="1" applyFill="1" applyBorder="1" applyAlignment="1" applyProtection="1">
      <alignment vertical="center" wrapText="1"/>
      <protection locked="0"/>
    </xf>
    <xf numFmtId="10" fontId="18" fillId="0" borderId="4" xfId="2" applyNumberFormat="1" applyFont="1" applyFill="1" applyBorder="1" applyAlignment="1" applyProtection="1">
      <alignment horizontal="right" vertical="center"/>
      <protection locked="0"/>
    </xf>
    <xf numFmtId="10" fontId="18" fillId="0" borderId="4" xfId="2" applyNumberFormat="1" applyFont="1" applyFill="1" applyBorder="1" applyAlignment="1" applyProtection="1">
      <alignment horizontal="center" vertical="center" wrapText="1"/>
      <protection locked="0"/>
    </xf>
    <xf numFmtId="164" fontId="18" fillId="0" borderId="4" xfId="1" applyFont="1" applyFill="1" applyBorder="1" applyAlignment="1" applyProtection="1">
      <alignment horizontal="right" vertical="center"/>
      <protection locked="0"/>
    </xf>
    <xf numFmtId="164" fontId="18" fillId="0" borderId="4" xfId="1" applyFont="1" applyFill="1" applyBorder="1" applyAlignment="1" applyProtection="1">
      <alignment horizontal="right" vertical="center" wrapText="1"/>
      <protection locked="0"/>
    </xf>
    <xf numFmtId="9" fontId="18" fillId="0" borderId="8" xfId="2" applyFont="1" applyFill="1" applyBorder="1" applyAlignment="1" applyProtection="1">
      <alignment horizontal="right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169" fontId="18" fillId="0" borderId="4" xfId="0" applyNumberFormat="1" applyFont="1" applyBorder="1" applyAlignment="1" applyProtection="1">
      <alignment vertical="center" wrapText="1"/>
      <protection locked="0"/>
    </xf>
    <xf numFmtId="10" fontId="18" fillId="0" borderId="4" xfId="0" applyNumberFormat="1" applyFont="1" applyBorder="1" applyAlignment="1" applyProtection="1">
      <alignment horizontal="right" vertical="center"/>
      <protection locked="0"/>
    </xf>
    <xf numFmtId="10" fontId="18" fillId="0" borderId="4" xfId="2" applyNumberFormat="1" applyFont="1" applyBorder="1" applyAlignment="1" applyProtection="1">
      <alignment horizontal="center" vertical="center" wrapText="1"/>
      <protection locked="0"/>
    </xf>
    <xf numFmtId="164" fontId="18" fillId="0" borderId="4" xfId="1" applyFont="1" applyBorder="1" applyAlignment="1" applyProtection="1">
      <alignment horizontal="right" vertical="center"/>
      <protection locked="0"/>
    </xf>
    <xf numFmtId="164" fontId="18" fillId="0" borderId="4" xfId="1" applyFont="1" applyBorder="1" applyAlignment="1" applyProtection="1">
      <alignment horizontal="right" vertical="center" wrapText="1"/>
      <protection locked="0"/>
    </xf>
    <xf numFmtId="169" fontId="18" fillId="0" borderId="8" xfId="0" applyNumberFormat="1" applyFont="1" applyBorder="1" applyAlignment="1" applyProtection="1">
      <alignment horizontal="right" vertical="center" wrapText="1"/>
      <protection locked="0"/>
    </xf>
    <xf numFmtId="49" fontId="16" fillId="3" borderId="7" xfId="2" applyNumberFormat="1" applyFont="1" applyFill="1" applyBorder="1" applyAlignment="1">
      <alignment horizontal="center" vertical="center" wrapText="1"/>
    </xf>
    <xf numFmtId="9" fontId="16" fillId="3" borderId="4" xfId="2" applyFont="1" applyFill="1" applyBorder="1" applyAlignment="1" applyProtection="1">
      <alignment vertical="center" wrapText="1"/>
      <protection locked="0"/>
    </xf>
    <xf numFmtId="10" fontId="16" fillId="3" borderId="4" xfId="2" applyNumberFormat="1" applyFont="1" applyFill="1" applyBorder="1" applyAlignment="1" applyProtection="1">
      <alignment horizontal="center" vertical="center" wrapText="1"/>
      <protection locked="0"/>
    </xf>
    <xf numFmtId="10" fontId="16" fillId="3" borderId="4" xfId="2" applyNumberFormat="1" applyFont="1" applyFill="1" applyBorder="1" applyAlignment="1" applyProtection="1">
      <alignment horizontal="center" vertical="center"/>
      <protection locked="0"/>
    </xf>
    <xf numFmtId="164" fontId="16" fillId="3" borderId="4" xfId="1" applyFont="1" applyFill="1" applyBorder="1" applyAlignment="1" applyProtection="1">
      <alignment horizontal="right" vertical="center" wrapText="1"/>
    </xf>
    <xf numFmtId="164" fontId="16" fillId="3" borderId="8" xfId="1" applyFont="1" applyFill="1" applyBorder="1" applyAlignment="1" applyProtection="1">
      <alignment horizontal="right" vertical="center" wrapText="1"/>
    </xf>
    <xf numFmtId="49" fontId="19" fillId="7" borderId="9" xfId="0" applyNumberFormat="1" applyFont="1" applyFill="1" applyBorder="1" applyAlignment="1">
      <alignment vertical="center"/>
    </xf>
    <xf numFmtId="49" fontId="19" fillId="7" borderId="12" xfId="0" applyNumberFormat="1" applyFont="1" applyFill="1" applyBorder="1" applyAlignment="1">
      <alignment vertical="center"/>
    </xf>
    <xf numFmtId="49" fontId="19" fillId="7" borderId="12" xfId="0" applyNumberFormat="1" applyFont="1" applyFill="1" applyBorder="1" applyAlignment="1">
      <alignment horizontal="center" vertical="center"/>
    </xf>
    <xf numFmtId="4" fontId="19" fillId="7" borderId="12" xfId="0" applyNumberFormat="1" applyFont="1" applyFill="1" applyBorder="1" applyAlignment="1">
      <alignment horizontal="center" vertical="center"/>
    </xf>
    <xf numFmtId="164" fontId="13" fillId="7" borderId="12" xfId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4" fontId="20" fillId="0" borderId="0" xfId="0" applyNumberFormat="1" applyFont="1" applyAlignment="1">
      <alignment horizontal="center" wrapText="1"/>
    </xf>
    <xf numFmtId="164" fontId="10" fillId="0" borderId="0" xfId="1" applyFont="1" applyAlignment="1">
      <alignment horizontal="center" vertical="center" wrapText="1"/>
    </xf>
    <xf numFmtId="0" fontId="10" fillId="0" borderId="0" xfId="0" applyFont="1" applyAlignment="1">
      <alignment wrapText="1"/>
    </xf>
    <xf numFmtId="49" fontId="19" fillId="7" borderId="30" xfId="0" applyNumberFormat="1" applyFont="1" applyFill="1" applyBorder="1" applyAlignment="1">
      <alignment horizontal="center" vertical="center"/>
    </xf>
    <xf numFmtId="49" fontId="19" fillId="7" borderId="31" xfId="0" applyNumberFormat="1" applyFont="1" applyFill="1" applyBorder="1" applyAlignment="1">
      <alignment horizontal="left" vertical="center"/>
    </xf>
    <xf numFmtId="49" fontId="19" fillId="7" borderId="31" xfId="0" applyNumberFormat="1" applyFont="1" applyFill="1" applyBorder="1" applyAlignment="1">
      <alignment horizontal="center" vertical="center"/>
    </xf>
    <xf numFmtId="4" fontId="19" fillId="7" borderId="31" xfId="0" applyNumberFormat="1" applyFont="1" applyFill="1" applyBorder="1" applyAlignment="1">
      <alignment horizontal="center" vertical="center"/>
    </xf>
    <xf numFmtId="164" fontId="19" fillId="7" borderId="31" xfId="1" applyFont="1" applyFill="1" applyBorder="1" applyAlignment="1">
      <alignment horizontal="center" vertical="center"/>
    </xf>
    <xf numFmtId="49" fontId="19" fillId="7" borderId="32" xfId="0" applyNumberFormat="1" applyFont="1" applyFill="1" applyBorder="1" applyAlignment="1">
      <alignment horizontal="center" vertical="center"/>
    </xf>
    <xf numFmtId="0" fontId="21" fillId="0" borderId="0" xfId="0" applyFont="1"/>
    <xf numFmtId="0" fontId="16" fillId="4" borderId="7" xfId="0" applyNumberFormat="1" applyFont="1" applyFill="1" applyBorder="1" applyAlignment="1">
      <alignment horizontal="left" vertical="center"/>
    </xf>
    <xf numFmtId="49" fontId="16" fillId="4" borderId="4" xfId="0" applyNumberFormat="1" applyFont="1" applyFill="1" applyBorder="1" applyAlignment="1">
      <alignment horizontal="left" vertical="center"/>
    </xf>
    <xf numFmtId="49" fontId="16" fillId="3" borderId="7" xfId="0" applyNumberFormat="1" applyFont="1" applyFill="1" applyBorder="1" applyAlignment="1">
      <alignment horizontal="left" vertical="center"/>
    </xf>
    <xf numFmtId="49" fontId="16" fillId="3" borderId="4" xfId="0" applyNumberFormat="1" applyFont="1" applyFill="1" applyBorder="1" applyAlignment="1">
      <alignment horizontal="left" vertical="center"/>
    </xf>
    <xf numFmtId="0" fontId="18" fillId="9" borderId="7" xfId="0" applyFont="1" applyFill="1" applyBorder="1" applyAlignment="1">
      <alignment horizontal="left" vertical="center"/>
    </xf>
    <xf numFmtId="49" fontId="16" fillId="4" borderId="7" xfId="0" applyNumberFormat="1" applyFont="1" applyFill="1" applyBorder="1" applyAlignment="1">
      <alignment horizontal="left" vertical="center"/>
    </xf>
    <xf numFmtId="0" fontId="16" fillId="3" borderId="7" xfId="0" applyNumberFormat="1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164" fontId="16" fillId="4" borderId="4" xfId="1" applyFont="1" applyFill="1" applyBorder="1" applyAlignment="1">
      <alignment horizontal="left" vertical="center"/>
    </xf>
    <xf numFmtId="164" fontId="15" fillId="3" borderId="4" xfId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left" vertical="center"/>
    </xf>
    <xf numFmtId="49" fontId="18" fillId="9" borderId="7" xfId="0" applyNumberFormat="1" applyFont="1" applyFill="1" applyBorder="1" applyAlignment="1">
      <alignment horizontal="left" vertical="center"/>
    </xf>
    <xf numFmtId="49" fontId="16" fillId="3" borderId="4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justify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4" xfId="8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4" fontId="18" fillId="3" borderId="4" xfId="9" applyNumberFormat="1" applyFont="1" applyFill="1" applyBorder="1" applyAlignment="1">
      <alignment horizontal="center" vertical="center" wrapText="1"/>
    </xf>
    <xf numFmtId="164" fontId="18" fillId="3" borderId="4" xfId="1" applyFont="1" applyFill="1" applyBorder="1" applyAlignment="1">
      <alignment horizontal="left" vertical="center"/>
    </xf>
    <xf numFmtId="164" fontId="18" fillId="3" borderId="4" xfId="1" applyFont="1" applyFill="1" applyBorder="1" applyAlignment="1">
      <alignment horizontal="center" vertical="center" wrapText="1"/>
    </xf>
    <xf numFmtId="164" fontId="16" fillId="3" borderId="4" xfId="1" applyFont="1" applyFill="1" applyBorder="1" applyAlignment="1">
      <alignment horizontal="left" vertical="center" wrapText="1"/>
    </xf>
    <xf numFmtId="49" fontId="18" fillId="9" borderId="4" xfId="0" applyNumberFormat="1" applyFont="1" applyFill="1" applyBorder="1" applyAlignment="1">
      <alignment horizontal="left" vertical="center" wrapText="1"/>
    </xf>
    <xf numFmtId="49" fontId="16" fillId="4" borderId="4" xfId="0" applyNumberFormat="1" applyFont="1" applyFill="1" applyBorder="1" applyAlignment="1">
      <alignment horizontal="left" vertical="center" wrapText="1"/>
    </xf>
    <xf numFmtId="0" fontId="16" fillId="10" borderId="7" xfId="0" applyFont="1" applyFill="1" applyBorder="1" applyAlignment="1">
      <alignment horizontal="left" vertical="center" wrapText="1"/>
    </xf>
    <xf numFmtId="0" fontId="16" fillId="10" borderId="4" xfId="0" applyFont="1" applyFill="1" applyBorder="1" applyAlignment="1">
      <alignment horizontal="left" vertical="center" wrapText="1"/>
    </xf>
    <xf numFmtId="49" fontId="16" fillId="4" borderId="4" xfId="0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/>
    </xf>
    <xf numFmtId="4" fontId="15" fillId="4" borderId="4" xfId="0" applyNumberFormat="1" applyFont="1" applyFill="1" applyBorder="1" applyAlignment="1">
      <alignment horizontal="center" vertical="center"/>
    </xf>
    <xf numFmtId="49" fontId="16" fillId="4" borderId="8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/>
    </xf>
    <xf numFmtId="10" fontId="16" fillId="3" borderId="8" xfId="2" applyNumberFormat="1" applyFont="1" applyFill="1" applyBorder="1" applyAlignment="1">
      <alignment horizontal="center" vertical="center"/>
    </xf>
    <xf numFmtId="4" fontId="16" fillId="4" borderId="4" xfId="0" applyNumberFormat="1" applyFont="1" applyFill="1" applyBorder="1" applyAlignment="1">
      <alignment horizontal="center" vertical="center"/>
    </xf>
    <xf numFmtId="10" fontId="16" fillId="4" borderId="8" xfId="2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" fontId="15" fillId="3" borderId="4" xfId="0" applyNumberFormat="1" applyFont="1" applyFill="1" applyBorder="1" applyAlignment="1">
      <alignment horizontal="center" vertical="center"/>
    </xf>
    <xf numFmtId="49" fontId="16" fillId="3" borderId="8" xfId="0" applyNumberFormat="1" applyFont="1" applyFill="1" applyBorder="1" applyAlignment="1">
      <alignment horizontal="center" vertical="center"/>
    </xf>
    <xf numFmtId="0" fontId="18" fillId="0" borderId="33" xfId="8" applyFont="1" applyFill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/>
    </xf>
    <xf numFmtId="4" fontId="18" fillId="0" borderId="34" xfId="0" applyNumberFormat="1" applyFont="1" applyFill="1" applyBorder="1" applyAlignment="1">
      <alignment horizontal="center"/>
    </xf>
    <xf numFmtId="4" fontId="18" fillId="0" borderId="4" xfId="0" applyNumberFormat="1" applyFont="1" applyBorder="1" applyAlignment="1">
      <alignment horizontal="center"/>
    </xf>
    <xf numFmtId="4" fontId="18" fillId="0" borderId="4" xfId="0" applyNumberFormat="1" applyFont="1" applyFill="1" applyBorder="1" applyAlignment="1">
      <alignment horizontal="center"/>
    </xf>
    <xf numFmtId="0" fontId="18" fillId="9" borderId="0" xfId="0" applyFont="1" applyFill="1"/>
    <xf numFmtId="49" fontId="16" fillId="3" borderId="8" xfId="0" applyNumberFormat="1" applyFont="1" applyFill="1" applyBorder="1" applyAlignment="1">
      <alignment horizontal="left" vertical="center"/>
    </xf>
    <xf numFmtId="49" fontId="18" fillId="0" borderId="4" xfId="0" applyNumberFormat="1" applyFont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10" fontId="16" fillId="3" borderId="8" xfId="2" applyNumberFormat="1" applyFont="1" applyFill="1" applyBorder="1" applyAlignment="1">
      <alignment horizontal="left" vertical="center"/>
    </xf>
    <xf numFmtId="10" fontId="18" fillId="3" borderId="8" xfId="10" applyNumberFormat="1" applyFont="1" applyFill="1" applyBorder="1" applyAlignment="1">
      <alignment horizontal="center" vertical="center"/>
    </xf>
    <xf numFmtId="49" fontId="18" fillId="9" borderId="4" xfId="0" applyNumberFormat="1" applyFont="1" applyFill="1" applyBorder="1" applyAlignment="1">
      <alignment horizontal="center" vertical="center" wrapText="1"/>
    </xf>
    <xf numFmtId="49" fontId="18" fillId="9" borderId="4" xfId="0" applyNumberFormat="1" applyFont="1" applyFill="1" applyBorder="1" applyAlignment="1">
      <alignment horizontal="center" vertical="center"/>
    </xf>
    <xf numFmtId="10" fontId="18" fillId="0" borderId="8" xfId="10" applyNumberFormat="1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wrapText="1"/>
    </xf>
    <xf numFmtId="4" fontId="16" fillId="10" borderId="4" xfId="0" applyNumberFormat="1" applyFont="1" applyFill="1" applyBorder="1" applyAlignment="1">
      <alignment horizontal="center" vertical="center" wrapText="1"/>
    </xf>
    <xf numFmtId="10" fontId="16" fillId="10" borderId="8" xfId="2" applyNumberFormat="1" applyFont="1" applyFill="1" applyBorder="1" applyAlignment="1">
      <alignment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9" xfId="0" applyNumberFormat="1" applyFont="1" applyFill="1" applyBorder="1" applyAlignment="1">
      <alignment horizontal="center" vertical="center"/>
    </xf>
    <xf numFmtId="164" fontId="16" fillId="8" borderId="29" xfId="1" applyFont="1" applyFill="1" applyBorder="1" applyAlignment="1">
      <alignment horizontal="center" vertical="center"/>
    </xf>
    <xf numFmtId="49" fontId="16" fillId="8" borderId="3" xfId="0" applyNumberFormat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164" fontId="16" fillId="3" borderId="20" xfId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164" fontId="16" fillId="3" borderId="0" xfId="1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right"/>
    </xf>
    <xf numFmtId="0" fontId="22" fillId="9" borderId="29" xfId="0" applyFont="1" applyFill="1" applyBorder="1" applyAlignment="1">
      <alignment horizontal="right"/>
    </xf>
    <xf numFmtId="0" fontId="22" fillId="9" borderId="3" xfId="0" applyFont="1" applyFill="1" applyBorder="1" applyAlignment="1">
      <alignment horizontal="right"/>
    </xf>
  </cellXfs>
  <cellStyles count="11">
    <cellStyle name="EncabezadoRubro" xfId="4"/>
    <cellStyle name="Hipervínculo" xfId="3" builtinId="8"/>
    <cellStyle name="Millares 62" xfId="9"/>
    <cellStyle name="Moneda" xfId="1" builtinId="4"/>
    <cellStyle name="Normal" xfId="0" builtinId="0"/>
    <cellStyle name="Normal 2 2" xfId="5"/>
    <cellStyle name="Normal 6" xfId="7"/>
    <cellStyle name="Normal 9" xfId="8"/>
    <cellStyle name="Porcentaje" xfId="2" builtinId="5"/>
    <cellStyle name="Porcentaje 3" xfId="10"/>
    <cellStyle name="Titulo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-1</xdr:rowOff>
    </xdr:from>
    <xdr:to>
      <xdr:col>5</xdr:col>
      <xdr:colOff>4296619</xdr:colOff>
      <xdr:row>4</xdr:row>
      <xdr:rowOff>336426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066799"/>
          <a:ext cx="4296619" cy="755527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952500</xdr:colOff>
      <xdr:row>2</xdr:row>
      <xdr:rowOff>400050</xdr:rowOff>
    </xdr:from>
    <xdr:to>
      <xdr:col>10</xdr:col>
      <xdr:colOff>1210594</xdr:colOff>
      <xdr:row>5</xdr:row>
      <xdr:rowOff>57150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4150" y="1047750"/>
          <a:ext cx="2867944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603250</xdr:colOff>
      <xdr:row>3</xdr:row>
      <xdr:rowOff>13953</xdr:rowOff>
    </xdr:from>
    <xdr:to>
      <xdr:col>5</xdr:col>
      <xdr:colOff>673100</xdr:colOff>
      <xdr:row>17</xdr:row>
      <xdr:rowOff>19376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5250" y="769603"/>
          <a:ext cx="3505200" cy="2602573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18</xdr:row>
      <xdr:rowOff>68683</xdr:rowOff>
    </xdr:from>
    <xdr:to>
      <xdr:col>6</xdr:col>
      <xdr:colOff>525881</xdr:colOff>
      <xdr:row>22</xdr:row>
      <xdr:rowOff>139699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500" y="3611983"/>
          <a:ext cx="4659731" cy="807616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24</xdr:row>
      <xdr:rowOff>39853</xdr:rowOff>
    </xdr:from>
    <xdr:to>
      <xdr:col>6</xdr:col>
      <xdr:colOff>533400</xdr:colOff>
      <xdr:row>26</xdr:row>
      <xdr:rowOff>148164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800" y="4700753"/>
          <a:ext cx="4679950" cy="489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Desktop\Base%20de%20Trabajo\Base%20ADIF%20Julio%2021%20(desactualizado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pass"/>
      <sheetName val="Home"/>
      <sheetName val="Variables"/>
      <sheetName val="Maquinas"/>
      <sheetName val="Detalle Maquina"/>
      <sheetName val="Mano de Obra"/>
      <sheetName val="Ver Analisis"/>
      <sheetName val="Cableado"/>
      <sheetName val="Insumos"/>
      <sheetName val="InsumosProy"/>
      <sheetName val="Analisis"/>
      <sheetName val="AnalisisN"/>
      <sheetName val="AnalisisProy"/>
      <sheetName val="Tareas"/>
      <sheetName val="IA"/>
      <sheetName val="Acero"/>
      <sheetName val="Presupuesto Detallado"/>
      <sheetName val="Presupuesto"/>
      <sheetName val="Presupuesto Cliente"/>
      <sheetName val="Cascada"/>
      <sheetName val="Explosion"/>
      <sheetName val="EP"/>
      <sheetName val="Shortcuts"/>
      <sheetName val="IP"/>
      <sheetName val="Div Materiales"/>
      <sheetName val="Gantt de Tareas"/>
      <sheetName val="Gantt"/>
      <sheetName val="TDEM"/>
      <sheetName val="TDEMCANT"/>
      <sheetName val="TDR"/>
      <sheetName val="Explosión Periódica"/>
      <sheetName val="Temporal"/>
      <sheetName val="Lista"/>
      <sheetName val="Tipo Contenido"/>
      <sheetName val="Familias"/>
      <sheetName val="Div Mano de Obra"/>
      <sheetName val="Div Equipos"/>
      <sheetName val="Div Subcontratos"/>
      <sheetName val="Rubros"/>
      <sheetName val="Unidades"/>
      <sheetName val="Codigos"/>
      <sheetName val="ListadoAnalisis"/>
      <sheetName val="ExplosionAuxiliar"/>
      <sheetName val="Tabla Dinamica"/>
      <sheetName val="Base ADIF Julio 21 (desactualiz"/>
    </sheetNames>
    <sheetDataSet>
      <sheetData sheetId="0" refreshError="1"/>
      <sheetData sheetId="1" refreshError="1"/>
      <sheetData sheetId="2" refreshError="1">
        <row r="4">
          <cell r="F4">
            <v>1.1536</v>
          </cell>
        </row>
        <row r="10">
          <cell r="F1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uocra.org/pdf/a83e4d_Convenio%20y%20Tablas%20Salariales%20UOCRA%20-%20abril%202021%20-%20febrer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M218"/>
  <sheetViews>
    <sheetView tabSelected="1" view="pageBreakPreview" zoomScale="50" zoomScaleNormal="40" zoomScaleSheetLayoutView="50" workbookViewId="0">
      <selection activeCell="M218" sqref="E2:M218"/>
    </sheetView>
  </sheetViews>
  <sheetFormatPr baseColWidth="10" defaultRowHeight="24" x14ac:dyDescent="0.55000000000000004"/>
  <cols>
    <col min="5" max="5" width="12.140625" style="162" customWidth="1"/>
    <col min="6" max="6" width="102.140625" style="163" bestFit="1" customWidth="1"/>
    <col min="7" max="7" width="22" style="162" bestFit="1" customWidth="1"/>
    <col min="8" max="8" width="15.5703125" style="164" bestFit="1" customWidth="1"/>
    <col min="9" max="9" width="15.42578125" style="165" bestFit="1" customWidth="1"/>
    <col min="10" max="10" width="23.5703125" style="166" bestFit="1" customWidth="1"/>
    <col min="11" max="11" width="18.42578125" style="166" bestFit="1" customWidth="1"/>
    <col min="12" max="12" width="20.140625" style="167" bestFit="1" customWidth="1"/>
    <col min="13" max="13" width="9.140625" style="167" bestFit="1" customWidth="1"/>
  </cols>
  <sheetData>
    <row r="1" spans="5:13" ht="24.75" thickBot="1" x14ac:dyDescent="0.6">
      <c r="E1" s="52"/>
      <c r="F1" s="53"/>
      <c r="G1" s="52"/>
      <c r="H1" s="54"/>
      <c r="I1" s="55" t="s">
        <v>70</v>
      </c>
      <c r="J1" s="56"/>
      <c r="K1" s="56"/>
      <c r="L1" s="57"/>
      <c r="M1" s="58"/>
    </row>
    <row r="2" spans="5:13" ht="25.5" thickBot="1" x14ac:dyDescent="0.6">
      <c r="E2" s="246" t="s">
        <v>71</v>
      </c>
      <c r="F2" s="247"/>
      <c r="G2" s="247"/>
      <c r="H2" s="247"/>
      <c r="I2" s="247"/>
      <c r="J2" s="247"/>
      <c r="K2" s="247"/>
      <c r="L2" s="247"/>
      <c r="M2" s="248"/>
    </row>
    <row r="3" spans="5:13" ht="32.25" x14ac:dyDescent="0.25">
      <c r="E3" s="59"/>
      <c r="F3" s="60"/>
      <c r="G3" s="60"/>
      <c r="H3" s="60"/>
      <c r="I3" s="61"/>
      <c r="J3" s="62"/>
      <c r="K3" s="62"/>
      <c r="L3" s="60"/>
      <c r="M3" s="63"/>
    </row>
    <row r="4" spans="5:13" ht="32.25" x14ac:dyDescent="0.25">
      <c r="E4" s="64"/>
      <c r="F4" s="65"/>
      <c r="G4" s="65"/>
      <c r="H4" s="65"/>
      <c r="I4" s="66"/>
      <c r="J4" s="67"/>
      <c r="K4" s="67"/>
      <c r="L4" s="65"/>
      <c r="M4" s="68"/>
    </row>
    <row r="5" spans="5:13" ht="32.25" x14ac:dyDescent="0.25">
      <c r="E5" s="64"/>
      <c r="F5" s="65"/>
      <c r="G5" s="65"/>
      <c r="H5" s="65"/>
      <c r="I5" s="66"/>
      <c r="J5" s="67"/>
      <c r="K5" s="67"/>
      <c r="L5" s="65"/>
      <c r="M5" s="68"/>
    </row>
    <row r="6" spans="5:13" ht="32.25" x14ac:dyDescent="0.25">
      <c r="E6" s="64"/>
      <c r="F6" s="65"/>
      <c r="G6" s="65"/>
      <c r="H6" s="65"/>
      <c r="I6" s="66"/>
      <c r="J6" s="67"/>
      <c r="K6" s="67"/>
      <c r="L6" s="65"/>
      <c r="M6" s="68"/>
    </row>
    <row r="7" spans="5:13" ht="33" thickBot="1" x14ac:dyDescent="0.3">
      <c r="E7" s="69"/>
      <c r="F7" s="70"/>
      <c r="G7" s="70"/>
      <c r="H7" s="70"/>
      <c r="I7" s="71"/>
      <c r="J7" s="72"/>
      <c r="K7" s="72"/>
      <c r="L7" s="70"/>
      <c r="M7" s="73"/>
    </row>
    <row r="8" spans="5:13" ht="15.75" thickBot="1" x14ac:dyDescent="0.3">
      <c r="E8" s="232" t="s">
        <v>308</v>
      </c>
      <c r="F8" s="233"/>
      <c r="G8" s="233"/>
      <c r="H8" s="233"/>
      <c r="I8" s="233"/>
      <c r="J8" s="234"/>
      <c r="K8" s="233"/>
      <c r="L8" s="233"/>
      <c r="M8" s="235"/>
    </row>
    <row r="9" spans="5:13" ht="15" customHeight="1" x14ac:dyDescent="0.25">
      <c r="E9" s="236" t="s">
        <v>459</v>
      </c>
      <c r="F9" s="237"/>
      <c r="G9" s="237"/>
      <c r="H9" s="237"/>
      <c r="I9" s="237"/>
      <c r="J9" s="238"/>
      <c r="K9" s="237"/>
      <c r="L9" s="237"/>
      <c r="M9" s="239"/>
    </row>
    <row r="10" spans="5:13" ht="15" customHeight="1" x14ac:dyDescent="0.25">
      <c r="E10" s="240"/>
      <c r="F10" s="241"/>
      <c r="G10" s="241"/>
      <c r="H10" s="241"/>
      <c r="I10" s="241"/>
      <c r="J10" s="242"/>
      <c r="K10" s="241"/>
      <c r="L10" s="241"/>
      <c r="M10" s="243"/>
    </row>
    <row r="11" spans="5:13" ht="15.75" customHeight="1" thickBot="1" x14ac:dyDescent="0.3">
      <c r="E11" s="240"/>
      <c r="F11" s="241"/>
      <c r="G11" s="241"/>
      <c r="H11" s="241"/>
      <c r="I11" s="241"/>
      <c r="J11" s="242"/>
      <c r="K11" s="241"/>
      <c r="L11" s="241"/>
      <c r="M11" s="243"/>
    </row>
    <row r="12" spans="5:13" s="174" customFormat="1" ht="15.75" thickBot="1" x14ac:dyDescent="0.3">
      <c r="E12" s="168" t="s">
        <v>309</v>
      </c>
      <c r="F12" s="169" t="s">
        <v>72</v>
      </c>
      <c r="G12" s="170" t="s">
        <v>73</v>
      </c>
      <c r="H12" s="170" t="s">
        <v>29</v>
      </c>
      <c r="I12" s="171" t="s">
        <v>74</v>
      </c>
      <c r="J12" s="172" t="s">
        <v>75</v>
      </c>
      <c r="K12" s="172" t="s">
        <v>76</v>
      </c>
      <c r="L12" s="170" t="s">
        <v>77</v>
      </c>
      <c r="M12" s="173" t="s">
        <v>78</v>
      </c>
    </row>
    <row r="13" spans="5:13" ht="15" x14ac:dyDescent="0.25">
      <c r="E13" s="175" t="s">
        <v>310</v>
      </c>
      <c r="F13" s="176" t="s">
        <v>79</v>
      </c>
      <c r="G13" s="202"/>
      <c r="H13" s="203"/>
      <c r="I13" s="204"/>
      <c r="J13" s="74"/>
      <c r="K13" s="75"/>
      <c r="L13" s="76"/>
      <c r="M13" s="205"/>
    </row>
    <row r="14" spans="5:13" ht="15" x14ac:dyDescent="0.25">
      <c r="E14" s="177" t="s">
        <v>311</v>
      </c>
      <c r="F14" s="178" t="s">
        <v>80</v>
      </c>
      <c r="G14" s="206"/>
      <c r="H14" s="206"/>
      <c r="I14" s="207"/>
      <c r="J14" s="77"/>
      <c r="K14" s="77"/>
      <c r="L14" s="78"/>
      <c r="M14" s="208"/>
    </row>
    <row r="15" spans="5:13" ht="15" x14ac:dyDescent="0.25">
      <c r="E15" s="179" t="s">
        <v>312</v>
      </c>
      <c r="F15" s="79" t="s">
        <v>313</v>
      </c>
      <c r="G15" s="80" t="s">
        <v>81</v>
      </c>
      <c r="H15" s="80" t="s">
        <v>32</v>
      </c>
      <c r="I15" s="81">
        <v>1</v>
      </c>
      <c r="J15" s="82"/>
      <c r="K15" s="83"/>
      <c r="L15" s="84"/>
      <c r="M15" s="110"/>
    </row>
    <row r="16" spans="5:13" ht="15" x14ac:dyDescent="0.25">
      <c r="E16" s="179" t="s">
        <v>314</v>
      </c>
      <c r="F16" s="79" t="s">
        <v>315</v>
      </c>
      <c r="G16" s="80" t="s">
        <v>81</v>
      </c>
      <c r="H16" s="80" t="s">
        <v>32</v>
      </c>
      <c r="I16" s="81">
        <v>1</v>
      </c>
      <c r="J16" s="82"/>
      <c r="K16" s="83"/>
      <c r="L16" s="84"/>
      <c r="M16" s="110"/>
    </row>
    <row r="17" spans="5:13" s="184" customFormat="1" ht="15" x14ac:dyDescent="0.25">
      <c r="E17" s="180" t="s">
        <v>316</v>
      </c>
      <c r="F17" s="176" t="s">
        <v>317</v>
      </c>
      <c r="G17" s="202"/>
      <c r="H17" s="202"/>
      <c r="I17" s="209"/>
      <c r="J17" s="185"/>
      <c r="K17" s="185"/>
      <c r="L17" s="76"/>
      <c r="M17" s="210"/>
    </row>
    <row r="18" spans="5:13" ht="15" x14ac:dyDescent="0.25">
      <c r="E18" s="179" t="s">
        <v>318</v>
      </c>
      <c r="F18" s="85" t="s">
        <v>82</v>
      </c>
      <c r="G18" s="86" t="s">
        <v>81</v>
      </c>
      <c r="H18" s="80" t="s">
        <v>32</v>
      </c>
      <c r="I18" s="81">
        <v>1</v>
      </c>
      <c r="J18" s="82"/>
      <c r="K18" s="83"/>
      <c r="L18" s="84"/>
      <c r="M18" s="110"/>
    </row>
    <row r="19" spans="5:13" ht="15" x14ac:dyDescent="0.25">
      <c r="E19" s="179" t="s">
        <v>319</v>
      </c>
      <c r="F19" s="85" t="s">
        <v>83</v>
      </c>
      <c r="G19" s="87" t="s">
        <v>81</v>
      </c>
      <c r="H19" s="80" t="s">
        <v>32</v>
      </c>
      <c r="I19" s="81">
        <v>1</v>
      </c>
      <c r="J19" s="82"/>
      <c r="K19" s="83"/>
      <c r="L19" s="88"/>
      <c r="M19" s="110"/>
    </row>
    <row r="20" spans="5:13" ht="15" x14ac:dyDescent="0.25">
      <c r="E20" s="175" t="s">
        <v>320</v>
      </c>
      <c r="F20" s="176" t="s">
        <v>321</v>
      </c>
      <c r="G20" s="202"/>
      <c r="H20" s="203"/>
      <c r="I20" s="204"/>
      <c r="J20" s="74"/>
      <c r="K20" s="75"/>
      <c r="L20" s="76"/>
      <c r="M20" s="205"/>
    </row>
    <row r="21" spans="5:13" ht="15" x14ac:dyDescent="0.25">
      <c r="E21" s="175" t="s">
        <v>322</v>
      </c>
      <c r="F21" s="176" t="s">
        <v>323</v>
      </c>
      <c r="G21" s="202"/>
      <c r="H21" s="203"/>
      <c r="I21" s="204"/>
      <c r="J21" s="74"/>
      <c r="K21" s="75"/>
      <c r="L21" s="76"/>
      <c r="M21" s="205"/>
    </row>
    <row r="22" spans="5:13" s="183" customFormat="1" ht="15" x14ac:dyDescent="0.25">
      <c r="E22" s="181" t="s">
        <v>84</v>
      </c>
      <c r="F22" s="178" t="s">
        <v>324</v>
      </c>
      <c r="G22" s="206"/>
      <c r="H22" s="211"/>
      <c r="I22" s="212"/>
      <c r="J22" s="186"/>
      <c r="K22" s="111"/>
      <c r="L22" s="78"/>
      <c r="M22" s="213"/>
    </row>
    <row r="23" spans="5:13" ht="15" x14ac:dyDescent="0.25">
      <c r="E23" s="182" t="s">
        <v>85</v>
      </c>
      <c r="F23" s="89" t="s">
        <v>86</v>
      </c>
      <c r="G23" s="90" t="s">
        <v>87</v>
      </c>
      <c r="H23" s="91" t="s">
        <v>88</v>
      </c>
      <c r="I23" s="81">
        <v>200</v>
      </c>
      <c r="J23" s="82"/>
      <c r="K23" s="83"/>
      <c r="L23" s="92"/>
      <c r="M23" s="110"/>
    </row>
    <row r="24" spans="5:13" ht="15" x14ac:dyDescent="0.25">
      <c r="E24" s="182" t="s">
        <v>89</v>
      </c>
      <c r="F24" s="89" t="s">
        <v>28</v>
      </c>
      <c r="G24" s="90" t="s">
        <v>87</v>
      </c>
      <c r="H24" s="93" t="s">
        <v>88</v>
      </c>
      <c r="I24" s="94">
        <v>72</v>
      </c>
      <c r="J24" s="82"/>
      <c r="K24" s="83"/>
      <c r="L24" s="92"/>
      <c r="M24" s="110"/>
    </row>
    <row r="25" spans="5:13" ht="15" x14ac:dyDescent="0.25">
      <c r="E25" s="182" t="s">
        <v>90</v>
      </c>
      <c r="F25" s="95" t="s">
        <v>91</v>
      </c>
      <c r="G25" s="90" t="s">
        <v>87</v>
      </c>
      <c r="H25" s="91" t="s">
        <v>88</v>
      </c>
      <c r="I25" s="94">
        <v>380</v>
      </c>
      <c r="J25" s="82"/>
      <c r="K25" s="83"/>
      <c r="L25" s="92"/>
      <c r="M25" s="110"/>
    </row>
    <row r="26" spans="5:13" ht="15" x14ac:dyDescent="0.25">
      <c r="E26" s="182" t="s">
        <v>92</v>
      </c>
      <c r="F26" s="89" t="s">
        <v>93</v>
      </c>
      <c r="G26" s="90" t="s">
        <v>87</v>
      </c>
      <c r="H26" s="214" t="s">
        <v>27</v>
      </c>
      <c r="I26" s="94">
        <v>433.33333333333337</v>
      </c>
      <c r="J26" s="82"/>
      <c r="K26" s="83"/>
      <c r="L26" s="96"/>
      <c r="M26" s="110"/>
    </row>
    <row r="27" spans="5:13" ht="15" x14ac:dyDescent="0.25">
      <c r="E27" s="182" t="s">
        <v>95</v>
      </c>
      <c r="F27" s="89" t="s">
        <v>96</v>
      </c>
      <c r="G27" s="90" t="s">
        <v>87</v>
      </c>
      <c r="H27" s="91" t="s">
        <v>88</v>
      </c>
      <c r="I27" s="94">
        <v>240</v>
      </c>
      <c r="J27" s="82"/>
      <c r="K27" s="83"/>
      <c r="L27" s="92"/>
      <c r="M27" s="110"/>
    </row>
    <row r="28" spans="5:13" ht="15" x14ac:dyDescent="0.25">
      <c r="E28" s="182" t="s">
        <v>97</v>
      </c>
      <c r="F28" s="89" t="s">
        <v>98</v>
      </c>
      <c r="G28" s="90" t="s">
        <v>87</v>
      </c>
      <c r="H28" s="90" t="s">
        <v>88</v>
      </c>
      <c r="I28" s="81">
        <v>42</v>
      </c>
      <c r="J28" s="82"/>
      <c r="K28" s="83"/>
      <c r="L28" s="92"/>
      <c r="M28" s="110"/>
    </row>
    <row r="29" spans="5:13" ht="15" x14ac:dyDescent="0.25">
      <c r="E29" s="182" t="s">
        <v>99</v>
      </c>
      <c r="F29" s="79" t="s">
        <v>100</v>
      </c>
      <c r="G29" s="86" t="s">
        <v>87</v>
      </c>
      <c r="H29" s="80" t="s">
        <v>30</v>
      </c>
      <c r="I29" s="81">
        <v>30</v>
      </c>
      <c r="J29" s="82"/>
      <c r="K29" s="83"/>
      <c r="L29" s="84"/>
      <c r="M29" s="110"/>
    </row>
    <row r="30" spans="5:13" ht="15" x14ac:dyDescent="0.25">
      <c r="E30" s="182" t="s">
        <v>101</v>
      </c>
      <c r="F30" s="95" t="s">
        <v>31</v>
      </c>
      <c r="G30" s="90" t="s">
        <v>87</v>
      </c>
      <c r="H30" s="91" t="s">
        <v>307</v>
      </c>
      <c r="I30" s="81">
        <v>1</v>
      </c>
      <c r="J30" s="82"/>
      <c r="K30" s="83"/>
      <c r="L30" s="92"/>
      <c r="M30" s="110"/>
    </row>
    <row r="31" spans="5:13" ht="15" x14ac:dyDescent="0.25">
      <c r="E31" s="182" t="s">
        <v>102</v>
      </c>
      <c r="F31" s="95" t="s">
        <v>103</v>
      </c>
      <c r="G31" s="90" t="s">
        <v>87</v>
      </c>
      <c r="H31" s="91" t="s">
        <v>33</v>
      </c>
      <c r="I31" s="81">
        <v>12</v>
      </c>
      <c r="J31" s="82"/>
      <c r="K31" s="83"/>
      <c r="L31" s="92"/>
      <c r="M31" s="110"/>
    </row>
    <row r="32" spans="5:13" ht="15" x14ac:dyDescent="0.25">
      <c r="E32" s="182" t="s">
        <v>104</v>
      </c>
      <c r="F32" s="79" t="s">
        <v>105</v>
      </c>
      <c r="G32" s="90" t="s">
        <v>87</v>
      </c>
      <c r="H32" s="91" t="s">
        <v>88</v>
      </c>
      <c r="I32" s="81">
        <v>392</v>
      </c>
      <c r="J32" s="82"/>
      <c r="K32" s="83"/>
      <c r="L32" s="92"/>
      <c r="M32" s="110"/>
    </row>
    <row r="33" spans="5:13" ht="15" x14ac:dyDescent="0.25">
      <c r="E33" s="182" t="s">
        <v>106</v>
      </c>
      <c r="F33" s="89" t="s">
        <v>34</v>
      </c>
      <c r="G33" s="90" t="s">
        <v>87</v>
      </c>
      <c r="H33" s="90" t="s">
        <v>88</v>
      </c>
      <c r="I33" s="81">
        <v>85</v>
      </c>
      <c r="J33" s="82"/>
      <c r="K33" s="83"/>
      <c r="L33" s="92"/>
      <c r="M33" s="110"/>
    </row>
    <row r="34" spans="5:13" ht="15" x14ac:dyDescent="0.25">
      <c r="E34" s="182" t="s">
        <v>107</v>
      </c>
      <c r="F34" s="89" t="s">
        <v>325</v>
      </c>
      <c r="G34" s="90" t="s">
        <v>87</v>
      </c>
      <c r="H34" s="91" t="s">
        <v>88</v>
      </c>
      <c r="I34" s="81">
        <v>240</v>
      </c>
      <c r="J34" s="82"/>
      <c r="K34" s="83"/>
      <c r="L34" s="92"/>
      <c r="M34" s="110"/>
    </row>
    <row r="35" spans="5:13" ht="15" x14ac:dyDescent="0.25">
      <c r="E35" s="182" t="s">
        <v>108</v>
      </c>
      <c r="F35" s="89" t="s">
        <v>326</v>
      </c>
      <c r="G35" s="90" t="s">
        <v>87</v>
      </c>
      <c r="H35" s="91" t="s">
        <v>33</v>
      </c>
      <c r="I35" s="81">
        <v>69</v>
      </c>
      <c r="J35" s="82"/>
      <c r="K35" s="83"/>
      <c r="L35" s="92"/>
      <c r="M35" s="110"/>
    </row>
    <row r="36" spans="5:13" ht="15" x14ac:dyDescent="0.25">
      <c r="E36" s="175" t="s">
        <v>109</v>
      </c>
      <c r="F36" s="176" t="s">
        <v>110</v>
      </c>
      <c r="G36" s="202"/>
      <c r="H36" s="203"/>
      <c r="I36" s="204"/>
      <c r="J36" s="74"/>
      <c r="K36" s="75"/>
      <c r="L36" s="76"/>
      <c r="M36" s="205"/>
    </row>
    <row r="37" spans="5:13" ht="15" x14ac:dyDescent="0.25">
      <c r="E37" s="179" t="s">
        <v>111</v>
      </c>
      <c r="F37" s="79" t="s">
        <v>112</v>
      </c>
      <c r="G37" s="90" t="s">
        <v>87</v>
      </c>
      <c r="H37" s="91" t="s">
        <v>94</v>
      </c>
      <c r="I37" s="94">
        <v>142.69999999999999</v>
      </c>
      <c r="J37" s="82"/>
      <c r="K37" s="83"/>
      <c r="L37" s="84"/>
      <c r="M37" s="110"/>
    </row>
    <row r="38" spans="5:13" ht="15" x14ac:dyDescent="0.25">
      <c r="E38" s="175" t="s">
        <v>113</v>
      </c>
      <c r="F38" s="176" t="s">
        <v>114</v>
      </c>
      <c r="G38" s="202"/>
      <c r="H38" s="203"/>
      <c r="I38" s="204"/>
      <c r="J38" s="74"/>
      <c r="K38" s="75"/>
      <c r="L38" s="76"/>
      <c r="M38" s="205"/>
    </row>
    <row r="39" spans="5:13" ht="15" x14ac:dyDescent="0.25">
      <c r="E39" s="181" t="s">
        <v>115</v>
      </c>
      <c r="F39" s="178" t="s">
        <v>116</v>
      </c>
      <c r="G39" s="206"/>
      <c r="H39" s="206"/>
      <c r="I39" s="207"/>
      <c r="J39" s="77"/>
      <c r="K39" s="77"/>
      <c r="L39" s="78"/>
      <c r="M39" s="208"/>
    </row>
    <row r="40" spans="5:13" ht="15" x14ac:dyDescent="0.25">
      <c r="E40" s="179" t="s">
        <v>327</v>
      </c>
      <c r="F40" s="95" t="s">
        <v>328</v>
      </c>
      <c r="G40" s="90" t="s">
        <v>87</v>
      </c>
      <c r="H40" s="80" t="s">
        <v>88</v>
      </c>
      <c r="I40" s="94">
        <v>60</v>
      </c>
      <c r="J40" s="82"/>
      <c r="K40" s="83"/>
      <c r="L40" s="84"/>
      <c r="M40" s="110"/>
    </row>
    <row r="41" spans="5:13" ht="15" x14ac:dyDescent="0.25">
      <c r="E41" s="175" t="s">
        <v>117</v>
      </c>
      <c r="F41" s="176" t="s">
        <v>329</v>
      </c>
      <c r="G41" s="202"/>
      <c r="H41" s="203"/>
      <c r="I41" s="204"/>
      <c r="J41" s="74"/>
      <c r="K41" s="75"/>
      <c r="L41" s="76"/>
      <c r="M41" s="205"/>
    </row>
    <row r="42" spans="5:13" ht="15" x14ac:dyDescent="0.25">
      <c r="E42" s="181" t="s">
        <v>118</v>
      </c>
      <c r="F42" s="178" t="s">
        <v>330</v>
      </c>
      <c r="G42" s="206"/>
      <c r="H42" s="206"/>
      <c r="I42" s="207"/>
      <c r="J42" s="77"/>
      <c r="K42" s="77"/>
      <c r="L42" s="78"/>
      <c r="M42" s="208"/>
    </row>
    <row r="43" spans="5:13" ht="15" x14ac:dyDescent="0.25">
      <c r="E43" s="179" t="s">
        <v>119</v>
      </c>
      <c r="F43" s="95" t="s">
        <v>331</v>
      </c>
      <c r="G43" s="90" t="s">
        <v>87</v>
      </c>
      <c r="H43" s="91" t="s">
        <v>88</v>
      </c>
      <c r="I43" s="94">
        <v>40</v>
      </c>
      <c r="J43" s="82"/>
      <c r="K43" s="83"/>
      <c r="L43" s="84"/>
      <c r="M43" s="110"/>
    </row>
    <row r="44" spans="5:13" ht="15" x14ac:dyDescent="0.25">
      <c r="E44" s="179" t="s">
        <v>120</v>
      </c>
      <c r="F44" s="95" t="s">
        <v>332</v>
      </c>
      <c r="G44" s="90" t="s">
        <v>87</v>
      </c>
      <c r="H44" s="91" t="s">
        <v>88</v>
      </c>
      <c r="I44" s="94">
        <v>10</v>
      </c>
      <c r="J44" s="82"/>
      <c r="K44" s="83"/>
      <c r="L44" s="84"/>
      <c r="M44" s="110"/>
    </row>
    <row r="45" spans="5:13" ht="15" x14ac:dyDescent="0.25">
      <c r="E45" s="181" t="s">
        <v>121</v>
      </c>
      <c r="F45" s="178" t="s">
        <v>37</v>
      </c>
      <c r="G45" s="206"/>
      <c r="H45" s="206"/>
      <c r="I45" s="207"/>
      <c r="J45" s="77"/>
      <c r="K45" s="77"/>
      <c r="L45" s="78"/>
      <c r="M45" s="208"/>
    </row>
    <row r="46" spans="5:13" ht="15" x14ac:dyDescent="0.25">
      <c r="E46" s="179" t="s">
        <v>122</v>
      </c>
      <c r="F46" s="95" t="s">
        <v>333</v>
      </c>
      <c r="G46" s="90" t="s">
        <v>87</v>
      </c>
      <c r="H46" s="91" t="s">
        <v>27</v>
      </c>
      <c r="I46" s="94">
        <v>380</v>
      </c>
      <c r="J46" s="82"/>
      <c r="K46" s="83"/>
      <c r="L46" s="84"/>
      <c r="M46" s="110"/>
    </row>
    <row r="47" spans="5:13" ht="15" x14ac:dyDescent="0.25">
      <c r="E47" s="179" t="s">
        <v>123</v>
      </c>
      <c r="F47" s="95" t="s">
        <v>124</v>
      </c>
      <c r="G47" s="90" t="s">
        <v>87</v>
      </c>
      <c r="H47" s="91" t="s">
        <v>27</v>
      </c>
      <c r="I47" s="94">
        <v>380</v>
      </c>
      <c r="J47" s="82"/>
      <c r="K47" s="83"/>
      <c r="L47" s="84"/>
      <c r="M47" s="110"/>
    </row>
    <row r="48" spans="5:13" ht="15" x14ac:dyDescent="0.25">
      <c r="E48" s="179" t="s">
        <v>125</v>
      </c>
      <c r="F48" s="95" t="s">
        <v>126</v>
      </c>
      <c r="G48" s="90" t="s">
        <v>87</v>
      </c>
      <c r="H48" s="91" t="s">
        <v>27</v>
      </c>
      <c r="I48" s="94">
        <v>72</v>
      </c>
      <c r="J48" s="82"/>
      <c r="K48" s="83"/>
      <c r="L48" s="84"/>
      <c r="M48" s="110"/>
    </row>
    <row r="49" spans="5:13" ht="15" x14ac:dyDescent="0.25">
      <c r="E49" s="181" t="s">
        <v>127</v>
      </c>
      <c r="F49" s="178" t="s">
        <v>36</v>
      </c>
      <c r="G49" s="206"/>
      <c r="H49" s="206"/>
      <c r="I49" s="207"/>
      <c r="J49" s="77"/>
      <c r="K49" s="77"/>
      <c r="L49" s="78"/>
      <c r="M49" s="208"/>
    </row>
    <row r="50" spans="5:13" ht="15" x14ac:dyDescent="0.25">
      <c r="E50" s="179" t="s">
        <v>128</v>
      </c>
      <c r="F50" s="95" t="s">
        <v>334</v>
      </c>
      <c r="G50" s="90" t="s">
        <v>87</v>
      </c>
      <c r="H50" s="91" t="s">
        <v>27</v>
      </c>
      <c r="I50" s="94">
        <v>540</v>
      </c>
      <c r="J50" s="82"/>
      <c r="K50" s="83"/>
      <c r="L50" s="84"/>
      <c r="M50" s="110"/>
    </row>
    <row r="51" spans="5:13" ht="15" x14ac:dyDescent="0.25">
      <c r="E51" s="179" t="s">
        <v>129</v>
      </c>
      <c r="F51" s="95" t="s">
        <v>130</v>
      </c>
      <c r="G51" s="90" t="s">
        <v>87</v>
      </c>
      <c r="H51" s="91" t="s">
        <v>27</v>
      </c>
      <c r="I51" s="94">
        <v>540</v>
      </c>
      <c r="J51" s="82"/>
      <c r="K51" s="83"/>
      <c r="L51" s="84"/>
      <c r="M51" s="110"/>
    </row>
    <row r="52" spans="5:13" ht="15" x14ac:dyDescent="0.25">
      <c r="E52" s="181" t="s">
        <v>131</v>
      </c>
      <c r="F52" s="178" t="s">
        <v>38</v>
      </c>
      <c r="G52" s="206"/>
      <c r="H52" s="206"/>
      <c r="I52" s="207"/>
      <c r="J52" s="77"/>
      <c r="K52" s="77"/>
      <c r="L52" s="78"/>
      <c r="M52" s="208"/>
    </row>
    <row r="53" spans="5:13" ht="15" x14ac:dyDescent="0.25">
      <c r="E53" s="179" t="s">
        <v>132</v>
      </c>
      <c r="F53" s="95" t="s">
        <v>335</v>
      </c>
      <c r="G53" s="90" t="s">
        <v>87</v>
      </c>
      <c r="H53" s="91" t="s">
        <v>27</v>
      </c>
      <c r="I53" s="94">
        <v>72</v>
      </c>
      <c r="J53" s="82"/>
      <c r="K53" s="83"/>
      <c r="L53" s="84"/>
      <c r="M53" s="110"/>
    </row>
    <row r="54" spans="5:13" ht="15" x14ac:dyDescent="0.25">
      <c r="E54" s="180" t="s">
        <v>133</v>
      </c>
      <c r="F54" s="176" t="s">
        <v>336</v>
      </c>
      <c r="G54" s="202"/>
      <c r="H54" s="203"/>
      <c r="I54" s="204"/>
      <c r="J54" s="75"/>
      <c r="K54" s="75"/>
      <c r="L54" s="97"/>
      <c r="M54" s="205"/>
    </row>
    <row r="55" spans="5:13" ht="15" x14ac:dyDescent="0.25">
      <c r="E55" s="177" t="s">
        <v>134</v>
      </c>
      <c r="F55" s="178" t="s">
        <v>135</v>
      </c>
      <c r="G55" s="206"/>
      <c r="H55" s="206"/>
      <c r="I55" s="207"/>
      <c r="J55" s="207"/>
      <c r="K55" s="207"/>
      <c r="L55" s="78"/>
      <c r="M55" s="207"/>
    </row>
    <row r="56" spans="5:13" ht="15" x14ac:dyDescent="0.25">
      <c r="E56" s="187" t="s">
        <v>337</v>
      </c>
      <c r="F56" s="95" t="s">
        <v>338</v>
      </c>
      <c r="G56" s="80" t="s">
        <v>81</v>
      </c>
      <c r="H56" s="104" t="s">
        <v>27</v>
      </c>
      <c r="I56" s="215">
        <v>25</v>
      </c>
      <c r="J56" s="82"/>
      <c r="K56" s="83"/>
      <c r="L56" s="92"/>
      <c r="M56" s="110"/>
    </row>
    <row r="57" spans="5:13" ht="15" x14ac:dyDescent="0.25">
      <c r="E57" s="187" t="s">
        <v>339</v>
      </c>
      <c r="F57" s="95" t="s">
        <v>136</v>
      </c>
      <c r="G57" s="80" t="s">
        <v>81</v>
      </c>
      <c r="H57" s="91" t="s">
        <v>27</v>
      </c>
      <c r="I57" s="215">
        <v>215</v>
      </c>
      <c r="J57" s="82"/>
      <c r="K57" s="83"/>
      <c r="L57" s="98"/>
      <c r="M57" s="110"/>
    </row>
    <row r="58" spans="5:13" ht="15" x14ac:dyDescent="0.25">
      <c r="E58" s="177" t="s">
        <v>137</v>
      </c>
      <c r="F58" s="178" t="s">
        <v>138</v>
      </c>
      <c r="G58" s="206"/>
      <c r="H58" s="206"/>
      <c r="I58" s="207"/>
      <c r="J58" s="207"/>
      <c r="K58" s="207"/>
      <c r="L58" s="78"/>
      <c r="M58" s="207"/>
    </row>
    <row r="59" spans="5:13" ht="15" x14ac:dyDescent="0.25">
      <c r="E59" s="179" t="s">
        <v>139</v>
      </c>
      <c r="F59" s="79" t="s">
        <v>140</v>
      </c>
      <c r="G59" s="80" t="s">
        <v>81</v>
      </c>
      <c r="H59" s="91" t="s">
        <v>27</v>
      </c>
      <c r="I59" s="216">
        <v>342</v>
      </c>
      <c r="J59" s="82"/>
      <c r="K59" s="83"/>
      <c r="L59" s="92"/>
      <c r="M59" s="110"/>
    </row>
    <row r="60" spans="5:13" ht="15" x14ac:dyDescent="0.25">
      <c r="E60" s="177" t="s">
        <v>141</v>
      </c>
      <c r="F60" s="178" t="s">
        <v>142</v>
      </c>
      <c r="G60" s="206"/>
      <c r="H60" s="206"/>
      <c r="I60" s="207"/>
      <c r="J60" s="207"/>
      <c r="K60" s="207"/>
      <c r="L60" s="78"/>
      <c r="M60" s="207"/>
    </row>
    <row r="61" spans="5:13" ht="15" x14ac:dyDescent="0.25">
      <c r="E61" s="182" t="s">
        <v>143</v>
      </c>
      <c r="F61" s="95" t="s">
        <v>144</v>
      </c>
      <c r="G61" s="80" t="s">
        <v>81</v>
      </c>
      <c r="H61" s="91" t="s">
        <v>27</v>
      </c>
      <c r="I61" s="215">
        <v>4</v>
      </c>
      <c r="J61" s="82"/>
      <c r="K61" s="83"/>
      <c r="L61" s="98"/>
      <c r="M61" s="110"/>
    </row>
    <row r="62" spans="5:13" ht="15" x14ac:dyDescent="0.25">
      <c r="E62" s="182" t="s">
        <v>145</v>
      </c>
      <c r="F62" s="95" t="s">
        <v>146</v>
      </c>
      <c r="G62" s="80" t="s">
        <v>81</v>
      </c>
      <c r="H62" s="91" t="s">
        <v>39</v>
      </c>
      <c r="I62" s="217">
        <v>120</v>
      </c>
      <c r="J62" s="82"/>
      <c r="K62" s="83"/>
      <c r="L62" s="96"/>
      <c r="M62" s="110"/>
    </row>
    <row r="63" spans="5:13" ht="15" x14ac:dyDescent="0.25">
      <c r="E63" s="180" t="s">
        <v>147</v>
      </c>
      <c r="F63" s="176" t="s">
        <v>340</v>
      </c>
      <c r="G63" s="202"/>
      <c r="H63" s="203"/>
      <c r="I63" s="204"/>
      <c r="J63" s="75"/>
      <c r="K63" s="75"/>
      <c r="L63" s="76"/>
      <c r="M63" s="205"/>
    </row>
    <row r="64" spans="5:13" ht="15" x14ac:dyDescent="0.25">
      <c r="E64" s="187" t="s">
        <v>148</v>
      </c>
      <c r="F64" s="79" t="s">
        <v>149</v>
      </c>
      <c r="G64" s="80" t="s">
        <v>81</v>
      </c>
      <c r="H64" s="104" t="s">
        <v>27</v>
      </c>
      <c r="I64" s="215">
        <v>4.5</v>
      </c>
      <c r="J64" s="82"/>
      <c r="K64" s="83"/>
      <c r="L64" s="96"/>
      <c r="M64" s="110"/>
    </row>
    <row r="65" spans="5:13" ht="15" x14ac:dyDescent="0.25">
      <c r="E65" s="187" t="s">
        <v>150</v>
      </c>
      <c r="F65" s="79" t="s">
        <v>341</v>
      </c>
      <c r="G65" s="80" t="s">
        <v>81</v>
      </c>
      <c r="H65" s="104" t="s">
        <v>32</v>
      </c>
      <c r="I65" s="215">
        <v>1</v>
      </c>
      <c r="J65" s="82"/>
      <c r="K65" s="83"/>
      <c r="L65" s="96"/>
      <c r="M65" s="110"/>
    </row>
    <row r="66" spans="5:13" ht="15" x14ac:dyDescent="0.25">
      <c r="E66" s="180" t="s">
        <v>151</v>
      </c>
      <c r="F66" s="176" t="s">
        <v>152</v>
      </c>
      <c r="G66" s="202"/>
      <c r="H66" s="203"/>
      <c r="I66" s="204"/>
      <c r="J66" s="75"/>
      <c r="K66" s="75"/>
      <c r="L66" s="76"/>
      <c r="M66" s="205"/>
    </row>
    <row r="67" spans="5:13" ht="15" x14ac:dyDescent="0.25">
      <c r="E67" s="187" t="s">
        <v>153</v>
      </c>
      <c r="F67" s="95" t="s">
        <v>342</v>
      </c>
      <c r="G67" s="80" t="s">
        <v>81</v>
      </c>
      <c r="H67" s="91" t="s">
        <v>27</v>
      </c>
      <c r="I67" s="216">
        <v>392</v>
      </c>
      <c r="J67" s="82"/>
      <c r="K67" s="83"/>
      <c r="L67" s="96"/>
      <c r="M67" s="110"/>
    </row>
    <row r="68" spans="5:13" ht="15" x14ac:dyDescent="0.25">
      <c r="E68" s="187" t="s">
        <v>154</v>
      </c>
      <c r="F68" s="95" t="s">
        <v>156</v>
      </c>
      <c r="G68" s="80" t="s">
        <v>81</v>
      </c>
      <c r="H68" s="91" t="s">
        <v>39</v>
      </c>
      <c r="I68" s="218">
        <v>26</v>
      </c>
      <c r="J68" s="82"/>
      <c r="K68" s="83"/>
      <c r="L68" s="96"/>
      <c r="M68" s="110"/>
    </row>
    <row r="69" spans="5:13" ht="15" x14ac:dyDescent="0.25">
      <c r="E69" s="187" t="s">
        <v>155</v>
      </c>
      <c r="F69" s="95" t="s">
        <v>343</v>
      </c>
      <c r="G69" s="80" t="s">
        <v>81</v>
      </c>
      <c r="H69" s="91" t="s">
        <v>27</v>
      </c>
      <c r="I69" s="218">
        <v>85</v>
      </c>
      <c r="J69" s="82"/>
      <c r="K69" s="83"/>
      <c r="L69" s="96"/>
      <c r="M69" s="110"/>
    </row>
    <row r="70" spans="5:13" ht="15" x14ac:dyDescent="0.25">
      <c r="E70" s="180" t="s">
        <v>157</v>
      </c>
      <c r="F70" s="176" t="s">
        <v>344</v>
      </c>
      <c r="G70" s="202"/>
      <c r="H70" s="203"/>
      <c r="I70" s="204"/>
      <c r="J70" s="75"/>
      <c r="K70" s="75"/>
      <c r="L70" s="76"/>
      <c r="M70" s="205"/>
    </row>
    <row r="71" spans="5:13" ht="15" x14ac:dyDescent="0.25">
      <c r="E71" s="187" t="s">
        <v>158</v>
      </c>
      <c r="F71" s="95" t="s">
        <v>345</v>
      </c>
      <c r="G71" s="80" t="s">
        <v>81</v>
      </c>
      <c r="H71" s="91" t="s">
        <v>27</v>
      </c>
      <c r="I71" s="215">
        <v>60</v>
      </c>
      <c r="J71" s="82"/>
      <c r="K71" s="83"/>
      <c r="L71" s="100"/>
      <c r="M71" s="110"/>
    </row>
    <row r="72" spans="5:13" ht="15" x14ac:dyDescent="0.25">
      <c r="E72" s="180" t="s">
        <v>159</v>
      </c>
      <c r="F72" s="176" t="s">
        <v>346</v>
      </c>
      <c r="G72" s="202"/>
      <c r="H72" s="203"/>
      <c r="I72" s="204"/>
      <c r="J72" s="75"/>
      <c r="K72" s="75"/>
      <c r="L72" s="76"/>
      <c r="M72" s="205"/>
    </row>
    <row r="73" spans="5:13" ht="15" x14ac:dyDescent="0.25">
      <c r="E73" s="177" t="s">
        <v>160</v>
      </c>
      <c r="F73" s="178" t="s">
        <v>161</v>
      </c>
      <c r="G73" s="206"/>
      <c r="H73" s="206"/>
      <c r="I73" s="207"/>
      <c r="J73" s="99"/>
      <c r="K73" s="99"/>
      <c r="L73" s="78"/>
      <c r="M73" s="208"/>
    </row>
    <row r="74" spans="5:13" ht="15" x14ac:dyDescent="0.25">
      <c r="E74" s="188" t="s">
        <v>162</v>
      </c>
      <c r="F74" s="219" t="s">
        <v>40</v>
      </c>
      <c r="G74" s="80" t="s">
        <v>81</v>
      </c>
      <c r="H74" s="91" t="s">
        <v>30</v>
      </c>
      <c r="I74" s="215">
        <v>3</v>
      </c>
      <c r="J74" s="82"/>
      <c r="K74" s="83"/>
      <c r="L74" s="100"/>
      <c r="M74" s="110"/>
    </row>
    <row r="75" spans="5:13" ht="15" x14ac:dyDescent="0.25">
      <c r="E75" s="188" t="s">
        <v>163</v>
      </c>
      <c r="F75" s="79" t="s">
        <v>347</v>
      </c>
      <c r="G75" s="80" t="s">
        <v>81</v>
      </c>
      <c r="H75" s="91" t="s">
        <v>30</v>
      </c>
      <c r="I75" s="215">
        <v>2</v>
      </c>
      <c r="J75" s="82"/>
      <c r="K75" s="83"/>
      <c r="L75" s="100"/>
      <c r="M75" s="110"/>
    </row>
    <row r="76" spans="5:13" ht="15" x14ac:dyDescent="0.25">
      <c r="E76" s="188" t="s">
        <v>164</v>
      </c>
      <c r="F76" s="79" t="s">
        <v>348</v>
      </c>
      <c r="G76" s="80" t="s">
        <v>81</v>
      </c>
      <c r="H76" s="91" t="s">
        <v>30</v>
      </c>
      <c r="I76" s="215">
        <v>1</v>
      </c>
      <c r="J76" s="82"/>
      <c r="K76" s="83"/>
      <c r="L76" s="100"/>
      <c r="M76" s="110"/>
    </row>
    <row r="77" spans="5:13" ht="28.5" x14ac:dyDescent="0.25">
      <c r="E77" s="188" t="s">
        <v>165</v>
      </c>
      <c r="F77" s="79" t="s">
        <v>349</v>
      </c>
      <c r="G77" s="80" t="s">
        <v>81</v>
      </c>
      <c r="H77" s="91" t="s">
        <v>30</v>
      </c>
      <c r="I77" s="215">
        <v>1</v>
      </c>
      <c r="J77" s="82"/>
      <c r="K77" s="83"/>
      <c r="L77" s="100"/>
      <c r="M77" s="110"/>
    </row>
    <row r="78" spans="5:13" ht="15" x14ac:dyDescent="0.25">
      <c r="E78" s="188" t="s">
        <v>166</v>
      </c>
      <c r="F78" s="79" t="s">
        <v>350</v>
      </c>
      <c r="G78" s="80" t="s">
        <v>81</v>
      </c>
      <c r="H78" s="91" t="s">
        <v>30</v>
      </c>
      <c r="I78" s="215">
        <v>1</v>
      </c>
      <c r="J78" s="82"/>
      <c r="K78" s="83"/>
      <c r="L78" s="100"/>
      <c r="M78" s="110"/>
    </row>
    <row r="79" spans="5:13" ht="28.5" x14ac:dyDescent="0.25">
      <c r="E79" s="188" t="s">
        <v>351</v>
      </c>
      <c r="F79" s="79" t="s">
        <v>352</v>
      </c>
      <c r="G79" s="80" t="s">
        <v>81</v>
      </c>
      <c r="H79" s="91" t="s">
        <v>30</v>
      </c>
      <c r="I79" s="215">
        <v>1</v>
      </c>
      <c r="J79" s="82"/>
      <c r="K79" s="83"/>
      <c r="L79" s="100"/>
      <c r="M79" s="110"/>
    </row>
    <row r="80" spans="5:13" ht="15" x14ac:dyDescent="0.25">
      <c r="E80" s="188" t="s">
        <v>353</v>
      </c>
      <c r="F80" s="79" t="s">
        <v>354</v>
      </c>
      <c r="G80" s="80" t="s">
        <v>81</v>
      </c>
      <c r="H80" s="91" t="s">
        <v>30</v>
      </c>
      <c r="I80" s="215">
        <v>3</v>
      </c>
      <c r="J80" s="82"/>
      <c r="K80" s="83"/>
      <c r="L80" s="100"/>
      <c r="M80" s="110"/>
    </row>
    <row r="81" spans="5:13" ht="15" x14ac:dyDescent="0.25">
      <c r="E81" s="188" t="s">
        <v>355</v>
      </c>
      <c r="F81" s="79" t="s">
        <v>356</v>
      </c>
      <c r="G81" s="80" t="s">
        <v>81</v>
      </c>
      <c r="H81" s="91" t="s">
        <v>30</v>
      </c>
      <c r="I81" s="215">
        <v>1</v>
      </c>
      <c r="J81" s="82"/>
      <c r="K81" s="83"/>
      <c r="L81" s="100"/>
      <c r="M81" s="110"/>
    </row>
    <row r="82" spans="5:13" ht="15" x14ac:dyDescent="0.25">
      <c r="E82" s="188" t="s">
        <v>357</v>
      </c>
      <c r="F82" s="79" t="s">
        <v>358</v>
      </c>
      <c r="G82" s="80" t="s">
        <v>81</v>
      </c>
      <c r="H82" s="91" t="s">
        <v>30</v>
      </c>
      <c r="I82" s="215">
        <v>1</v>
      </c>
      <c r="J82" s="82"/>
      <c r="K82" s="83"/>
      <c r="L82" s="100"/>
      <c r="M82" s="110"/>
    </row>
    <row r="83" spans="5:13" ht="15" x14ac:dyDescent="0.25">
      <c r="E83" s="188" t="s">
        <v>359</v>
      </c>
      <c r="F83" s="79" t="s">
        <v>360</v>
      </c>
      <c r="G83" s="80" t="s">
        <v>81</v>
      </c>
      <c r="H83" s="91" t="s">
        <v>30</v>
      </c>
      <c r="I83" s="215">
        <v>2</v>
      </c>
      <c r="J83" s="82"/>
      <c r="K83" s="83"/>
      <c r="L83" s="100"/>
      <c r="M83" s="110"/>
    </row>
    <row r="84" spans="5:13" ht="15" x14ac:dyDescent="0.25">
      <c r="E84" s="177" t="s">
        <v>167</v>
      </c>
      <c r="F84" s="178" t="s">
        <v>168</v>
      </c>
      <c r="G84" s="206"/>
      <c r="H84" s="206"/>
      <c r="I84" s="207"/>
      <c r="J84" s="99"/>
      <c r="K84" s="99"/>
      <c r="L84" s="77"/>
      <c r="M84" s="208"/>
    </row>
    <row r="85" spans="5:13" ht="15" x14ac:dyDescent="0.25">
      <c r="E85" s="187" t="s">
        <v>169</v>
      </c>
      <c r="F85" s="95" t="s">
        <v>361</v>
      </c>
      <c r="G85" s="80" t="s">
        <v>81</v>
      </c>
      <c r="H85" s="104" t="s">
        <v>30</v>
      </c>
      <c r="I85" s="216">
        <v>8</v>
      </c>
      <c r="J85" s="82"/>
      <c r="K85" s="83"/>
      <c r="L85" s="100"/>
      <c r="M85" s="110"/>
    </row>
    <row r="86" spans="5:13" ht="15" x14ac:dyDescent="0.25">
      <c r="E86" s="187" t="s">
        <v>170</v>
      </c>
      <c r="F86" s="95" t="s">
        <v>362</v>
      </c>
      <c r="G86" s="80" t="s">
        <v>81</v>
      </c>
      <c r="H86" s="91" t="s">
        <v>30</v>
      </c>
      <c r="I86" s="216">
        <v>6</v>
      </c>
      <c r="J86" s="82"/>
      <c r="K86" s="83"/>
      <c r="L86" s="100"/>
      <c r="M86" s="110"/>
    </row>
    <row r="87" spans="5:13" ht="15" x14ac:dyDescent="0.25">
      <c r="E87" s="187" t="s">
        <v>363</v>
      </c>
      <c r="F87" s="79" t="s">
        <v>364</v>
      </c>
      <c r="G87" s="80" t="s">
        <v>81</v>
      </c>
      <c r="H87" s="91" t="s">
        <v>30</v>
      </c>
      <c r="I87" s="216">
        <v>2</v>
      </c>
      <c r="J87" s="82"/>
      <c r="K87" s="83"/>
      <c r="L87" s="100"/>
      <c r="M87" s="110"/>
    </row>
    <row r="88" spans="5:13" ht="15" x14ac:dyDescent="0.25">
      <c r="E88" s="180" t="s">
        <v>171</v>
      </c>
      <c r="F88" s="176" t="s">
        <v>365</v>
      </c>
      <c r="G88" s="202"/>
      <c r="H88" s="203"/>
      <c r="I88" s="204"/>
      <c r="J88" s="75"/>
      <c r="K88" s="75"/>
      <c r="L88" s="76"/>
      <c r="M88" s="205"/>
    </row>
    <row r="89" spans="5:13" ht="15" x14ac:dyDescent="0.25">
      <c r="E89" s="177" t="s">
        <v>172</v>
      </c>
      <c r="F89" s="178" t="s">
        <v>173</v>
      </c>
      <c r="G89" s="206"/>
      <c r="H89" s="206"/>
      <c r="I89" s="207"/>
      <c r="J89" s="99"/>
      <c r="K89" s="99"/>
      <c r="L89" s="77"/>
      <c r="M89" s="208"/>
    </row>
    <row r="90" spans="5:13" ht="15" x14ac:dyDescent="0.25">
      <c r="E90" s="187" t="s">
        <v>174</v>
      </c>
      <c r="F90" s="95" t="s">
        <v>175</v>
      </c>
      <c r="G90" s="80" t="s">
        <v>81</v>
      </c>
      <c r="H90" s="104" t="s">
        <v>32</v>
      </c>
      <c r="I90" s="216">
        <v>1</v>
      </c>
      <c r="J90" s="82"/>
      <c r="K90" s="83"/>
      <c r="L90" s="100"/>
      <c r="M90" s="110"/>
    </row>
    <row r="91" spans="5:13" ht="15" x14ac:dyDescent="0.25">
      <c r="E91" s="187" t="s">
        <v>366</v>
      </c>
      <c r="F91" s="95" t="s">
        <v>176</v>
      </c>
      <c r="G91" s="80" t="s">
        <v>81</v>
      </c>
      <c r="H91" s="91" t="s">
        <v>32</v>
      </c>
      <c r="I91" s="216">
        <v>1</v>
      </c>
      <c r="J91" s="82"/>
      <c r="K91" s="83"/>
      <c r="L91" s="100"/>
      <c r="M91" s="110"/>
    </row>
    <row r="92" spans="5:13" ht="15" x14ac:dyDescent="0.25">
      <c r="E92" s="177" t="s">
        <v>177</v>
      </c>
      <c r="F92" s="178" t="s">
        <v>367</v>
      </c>
      <c r="G92" s="206"/>
      <c r="H92" s="206"/>
      <c r="I92" s="207"/>
      <c r="J92" s="99"/>
      <c r="K92" s="99"/>
      <c r="L92" s="77"/>
      <c r="M92" s="208"/>
    </row>
    <row r="93" spans="5:13" ht="15" x14ac:dyDescent="0.25">
      <c r="E93" s="187" t="s">
        <v>178</v>
      </c>
      <c r="F93" s="95" t="s">
        <v>368</v>
      </c>
      <c r="G93" s="91" t="s">
        <v>81</v>
      </c>
      <c r="H93" s="91" t="s">
        <v>179</v>
      </c>
      <c r="I93" s="216">
        <v>1</v>
      </c>
      <c r="J93" s="82"/>
      <c r="K93" s="83"/>
      <c r="L93" s="100"/>
      <c r="M93" s="110"/>
    </row>
    <row r="94" spans="5:13" ht="15" x14ac:dyDescent="0.25">
      <c r="E94" s="187" t="s">
        <v>180</v>
      </c>
      <c r="F94" s="95" t="s">
        <v>369</v>
      </c>
      <c r="G94" s="91" t="s">
        <v>81</v>
      </c>
      <c r="H94" s="91" t="s">
        <v>179</v>
      </c>
      <c r="I94" s="216">
        <v>1</v>
      </c>
      <c r="J94" s="82"/>
      <c r="K94" s="83"/>
      <c r="L94" s="100"/>
      <c r="M94" s="110"/>
    </row>
    <row r="95" spans="5:13" ht="15" x14ac:dyDescent="0.25">
      <c r="E95" s="187" t="s">
        <v>181</v>
      </c>
      <c r="F95" s="95" t="s">
        <v>182</v>
      </c>
      <c r="G95" s="91" t="s">
        <v>81</v>
      </c>
      <c r="H95" s="91" t="s">
        <v>179</v>
      </c>
      <c r="I95" s="216">
        <v>1</v>
      </c>
      <c r="J95" s="82"/>
      <c r="K95" s="83"/>
      <c r="L95" s="100"/>
      <c r="M95" s="110"/>
    </row>
    <row r="96" spans="5:13" ht="15" x14ac:dyDescent="0.25">
      <c r="E96" s="177" t="s">
        <v>183</v>
      </c>
      <c r="F96" s="178" t="s">
        <v>184</v>
      </c>
      <c r="G96" s="206"/>
      <c r="H96" s="206"/>
      <c r="I96" s="207"/>
      <c r="J96" s="77"/>
      <c r="K96" s="77"/>
      <c r="L96" s="77"/>
      <c r="M96" s="220"/>
    </row>
    <row r="97" spans="5:13" ht="15" x14ac:dyDescent="0.25">
      <c r="E97" s="179" t="s">
        <v>185</v>
      </c>
      <c r="F97" s="95" t="s">
        <v>41</v>
      </c>
      <c r="G97" s="80" t="s">
        <v>81</v>
      </c>
      <c r="H97" s="221" t="s">
        <v>39</v>
      </c>
      <c r="I97" s="101">
        <v>150</v>
      </c>
      <c r="J97" s="82"/>
      <c r="K97" s="83"/>
      <c r="L97" s="100"/>
      <c r="M97" s="110"/>
    </row>
    <row r="98" spans="5:13" ht="15" x14ac:dyDescent="0.25">
      <c r="E98" s="179" t="s">
        <v>186</v>
      </c>
      <c r="F98" s="95" t="s">
        <v>42</v>
      </c>
      <c r="G98" s="80" t="s">
        <v>81</v>
      </c>
      <c r="H98" s="221" t="s">
        <v>179</v>
      </c>
      <c r="I98" s="101">
        <v>20</v>
      </c>
      <c r="J98" s="82"/>
      <c r="K98" s="83"/>
      <c r="L98" s="100"/>
      <c r="M98" s="110"/>
    </row>
    <row r="99" spans="5:13" ht="15" x14ac:dyDescent="0.25">
      <c r="E99" s="179" t="s">
        <v>187</v>
      </c>
      <c r="F99" s="95" t="s">
        <v>43</v>
      </c>
      <c r="G99" s="80" t="s">
        <v>81</v>
      </c>
      <c r="H99" s="221" t="s">
        <v>179</v>
      </c>
      <c r="I99" s="101">
        <v>10</v>
      </c>
      <c r="J99" s="82"/>
      <c r="K99" s="83"/>
      <c r="L99" s="100"/>
      <c r="M99" s="110"/>
    </row>
    <row r="100" spans="5:13" ht="15" x14ac:dyDescent="0.25">
      <c r="E100" s="179" t="s">
        <v>188</v>
      </c>
      <c r="F100" s="95" t="s">
        <v>44</v>
      </c>
      <c r="G100" s="80" t="s">
        <v>81</v>
      </c>
      <c r="H100" s="221" t="s">
        <v>179</v>
      </c>
      <c r="I100" s="101">
        <v>40</v>
      </c>
      <c r="J100" s="82"/>
      <c r="K100" s="83"/>
      <c r="L100" s="100"/>
      <c r="M100" s="110"/>
    </row>
    <row r="101" spans="5:13" ht="15" x14ac:dyDescent="0.25">
      <c r="E101" s="179" t="s">
        <v>189</v>
      </c>
      <c r="F101" s="95" t="s">
        <v>45</v>
      </c>
      <c r="G101" s="80" t="s">
        <v>81</v>
      </c>
      <c r="H101" s="221" t="s">
        <v>39</v>
      </c>
      <c r="I101" s="101">
        <v>200</v>
      </c>
      <c r="J101" s="82"/>
      <c r="K101" s="83"/>
      <c r="L101" s="100"/>
      <c r="M101" s="110"/>
    </row>
    <row r="102" spans="5:13" ht="15" x14ac:dyDescent="0.25">
      <c r="E102" s="179" t="s">
        <v>190</v>
      </c>
      <c r="F102" s="95" t="s">
        <v>46</v>
      </c>
      <c r="G102" s="80" t="s">
        <v>81</v>
      </c>
      <c r="H102" s="221" t="s">
        <v>179</v>
      </c>
      <c r="I102" s="102">
        <v>60</v>
      </c>
      <c r="J102" s="82"/>
      <c r="K102" s="83"/>
      <c r="L102" s="100"/>
      <c r="M102" s="110"/>
    </row>
    <row r="103" spans="5:13" ht="15" x14ac:dyDescent="0.25">
      <c r="E103" s="179" t="s">
        <v>191</v>
      </c>
      <c r="F103" s="95" t="s">
        <v>192</v>
      </c>
      <c r="G103" s="80" t="s">
        <v>81</v>
      </c>
      <c r="H103" s="221" t="s">
        <v>39</v>
      </c>
      <c r="I103" s="102">
        <v>50</v>
      </c>
      <c r="J103" s="82"/>
      <c r="K103" s="83"/>
      <c r="L103" s="100"/>
      <c r="M103" s="110"/>
    </row>
    <row r="104" spans="5:13" ht="15" x14ac:dyDescent="0.25">
      <c r="E104" s="179" t="s">
        <v>193</v>
      </c>
      <c r="F104" s="95" t="s">
        <v>194</v>
      </c>
      <c r="G104" s="80" t="s">
        <v>81</v>
      </c>
      <c r="H104" s="221" t="s">
        <v>179</v>
      </c>
      <c r="I104" s="101">
        <v>1</v>
      </c>
      <c r="J104" s="82"/>
      <c r="K104" s="83"/>
      <c r="L104" s="100"/>
      <c r="M104" s="110"/>
    </row>
    <row r="105" spans="5:13" ht="15" x14ac:dyDescent="0.25">
      <c r="E105" s="179" t="s">
        <v>195</v>
      </c>
      <c r="F105" s="95" t="s">
        <v>47</v>
      </c>
      <c r="G105" s="80" t="s">
        <v>81</v>
      </c>
      <c r="H105" s="221" t="s">
        <v>39</v>
      </c>
      <c r="I105" s="101">
        <v>65</v>
      </c>
      <c r="J105" s="82"/>
      <c r="K105" s="83"/>
      <c r="L105" s="100"/>
      <c r="M105" s="110"/>
    </row>
    <row r="106" spans="5:13" ht="15" x14ac:dyDescent="0.25">
      <c r="E106" s="177" t="s">
        <v>196</v>
      </c>
      <c r="F106" s="189" t="s">
        <v>370</v>
      </c>
      <c r="G106" s="222"/>
      <c r="H106" s="206"/>
      <c r="I106" s="207"/>
      <c r="J106" s="77"/>
      <c r="K106" s="77"/>
      <c r="L106" s="78"/>
      <c r="M106" s="223"/>
    </row>
    <row r="107" spans="5:13" ht="15" x14ac:dyDescent="0.25">
      <c r="E107" s="188" t="s">
        <v>197</v>
      </c>
      <c r="F107" s="85" t="s">
        <v>48</v>
      </c>
      <c r="G107" s="80" t="s">
        <v>87</v>
      </c>
      <c r="H107" s="221" t="s">
        <v>39</v>
      </c>
      <c r="I107" s="94">
        <v>50</v>
      </c>
      <c r="J107" s="82"/>
      <c r="K107" s="83"/>
      <c r="L107" s="103"/>
      <c r="M107" s="110"/>
    </row>
    <row r="108" spans="5:13" ht="15" x14ac:dyDescent="0.25">
      <c r="E108" s="188" t="s">
        <v>198</v>
      </c>
      <c r="F108" s="85" t="s">
        <v>49</v>
      </c>
      <c r="G108" s="80" t="s">
        <v>87</v>
      </c>
      <c r="H108" s="221" t="s">
        <v>39</v>
      </c>
      <c r="I108" s="94">
        <v>60</v>
      </c>
      <c r="J108" s="82"/>
      <c r="K108" s="83"/>
      <c r="L108" s="103"/>
      <c r="M108" s="110"/>
    </row>
    <row r="109" spans="5:13" ht="15" x14ac:dyDescent="0.25">
      <c r="E109" s="188" t="s">
        <v>199</v>
      </c>
      <c r="F109" s="85" t="s">
        <v>50</v>
      </c>
      <c r="G109" s="80" t="s">
        <v>87</v>
      </c>
      <c r="H109" s="221" t="s">
        <v>39</v>
      </c>
      <c r="I109" s="94">
        <v>500</v>
      </c>
      <c r="J109" s="82"/>
      <c r="K109" s="83"/>
      <c r="L109" s="103"/>
      <c r="M109" s="110"/>
    </row>
    <row r="110" spans="5:13" ht="15" x14ac:dyDescent="0.25">
      <c r="E110" s="188" t="s">
        <v>200</v>
      </c>
      <c r="F110" s="85" t="s">
        <v>51</v>
      </c>
      <c r="G110" s="80" t="s">
        <v>87</v>
      </c>
      <c r="H110" s="221" t="s">
        <v>39</v>
      </c>
      <c r="I110" s="94">
        <v>300</v>
      </c>
      <c r="J110" s="82"/>
      <c r="K110" s="83"/>
      <c r="L110" s="103"/>
      <c r="M110" s="110"/>
    </row>
    <row r="111" spans="5:13" ht="15" x14ac:dyDescent="0.25">
      <c r="E111" s="188" t="s">
        <v>201</v>
      </c>
      <c r="F111" s="85" t="s">
        <v>52</v>
      </c>
      <c r="G111" s="80" t="s">
        <v>87</v>
      </c>
      <c r="H111" s="221" t="s">
        <v>39</v>
      </c>
      <c r="I111" s="94">
        <v>1400</v>
      </c>
      <c r="J111" s="82"/>
      <c r="K111" s="83"/>
      <c r="L111" s="103"/>
      <c r="M111" s="110"/>
    </row>
    <row r="112" spans="5:13" ht="15" x14ac:dyDescent="0.25">
      <c r="E112" s="177" t="s">
        <v>202</v>
      </c>
      <c r="F112" s="189" t="s">
        <v>371</v>
      </c>
      <c r="G112" s="222"/>
      <c r="H112" s="206"/>
      <c r="I112" s="207"/>
      <c r="J112" s="77"/>
      <c r="K112" s="77"/>
      <c r="L112" s="78"/>
      <c r="M112" s="223"/>
    </row>
    <row r="113" spans="5:13" ht="15" x14ac:dyDescent="0.25">
      <c r="E113" s="179" t="s">
        <v>203</v>
      </c>
      <c r="F113" s="79" t="s">
        <v>204</v>
      </c>
      <c r="G113" s="80" t="s">
        <v>81</v>
      </c>
      <c r="H113" s="80" t="s">
        <v>179</v>
      </c>
      <c r="I113" s="81">
        <v>10</v>
      </c>
      <c r="J113" s="82"/>
      <c r="K113" s="83"/>
      <c r="L113" s="84"/>
      <c r="M113" s="110"/>
    </row>
    <row r="114" spans="5:13" ht="15" x14ac:dyDescent="0.25">
      <c r="E114" s="179" t="s">
        <v>205</v>
      </c>
      <c r="F114" s="79" t="s">
        <v>53</v>
      </c>
      <c r="G114" s="80" t="s">
        <v>81</v>
      </c>
      <c r="H114" s="80" t="s">
        <v>179</v>
      </c>
      <c r="I114" s="81">
        <v>16</v>
      </c>
      <c r="J114" s="82"/>
      <c r="K114" s="83"/>
      <c r="L114" s="84"/>
      <c r="M114" s="110"/>
    </row>
    <row r="115" spans="5:13" ht="15" x14ac:dyDescent="0.25">
      <c r="E115" s="179" t="s">
        <v>206</v>
      </c>
      <c r="F115" s="79" t="s">
        <v>207</v>
      </c>
      <c r="G115" s="80" t="s">
        <v>81</v>
      </c>
      <c r="H115" s="80" t="s">
        <v>179</v>
      </c>
      <c r="I115" s="81">
        <v>4</v>
      </c>
      <c r="J115" s="82"/>
      <c r="K115" s="83"/>
      <c r="L115" s="84"/>
      <c r="M115" s="110"/>
    </row>
    <row r="116" spans="5:13" ht="15" x14ac:dyDescent="0.25">
      <c r="E116" s="179" t="s">
        <v>208</v>
      </c>
      <c r="F116" s="95" t="s">
        <v>458</v>
      </c>
      <c r="G116" s="80" t="s">
        <v>81</v>
      </c>
      <c r="H116" s="80" t="s">
        <v>179</v>
      </c>
      <c r="I116" s="81">
        <v>15</v>
      </c>
      <c r="J116" s="82"/>
      <c r="K116" s="83"/>
      <c r="L116" s="84"/>
      <c r="M116" s="110"/>
    </row>
    <row r="117" spans="5:13" ht="15" x14ac:dyDescent="0.25">
      <c r="E117" s="177" t="s">
        <v>209</v>
      </c>
      <c r="F117" s="189" t="s">
        <v>372</v>
      </c>
      <c r="G117" s="222"/>
      <c r="H117" s="206"/>
      <c r="I117" s="207"/>
      <c r="J117" s="77"/>
      <c r="K117" s="77"/>
      <c r="L117" s="78"/>
      <c r="M117" s="223"/>
    </row>
    <row r="118" spans="5:13" ht="15" x14ac:dyDescent="0.25">
      <c r="E118" s="179" t="s">
        <v>210</v>
      </c>
      <c r="F118" s="79" t="s">
        <v>55</v>
      </c>
      <c r="G118" s="80" t="s">
        <v>81</v>
      </c>
      <c r="H118" s="80" t="s">
        <v>179</v>
      </c>
      <c r="I118" s="81">
        <v>47</v>
      </c>
      <c r="J118" s="82"/>
      <c r="K118" s="83"/>
      <c r="L118" s="84"/>
      <c r="M118" s="110"/>
    </row>
    <row r="119" spans="5:13" ht="15" x14ac:dyDescent="0.25">
      <c r="E119" s="179" t="s">
        <v>211</v>
      </c>
      <c r="F119" s="79" t="s">
        <v>56</v>
      </c>
      <c r="G119" s="80" t="s">
        <v>81</v>
      </c>
      <c r="H119" s="80" t="s">
        <v>179</v>
      </c>
      <c r="I119" s="81">
        <v>2</v>
      </c>
      <c r="J119" s="82"/>
      <c r="K119" s="83"/>
      <c r="L119" s="84"/>
      <c r="M119" s="110"/>
    </row>
    <row r="120" spans="5:13" ht="15" x14ac:dyDescent="0.25">
      <c r="E120" s="179" t="s">
        <v>212</v>
      </c>
      <c r="F120" s="79" t="s">
        <v>57</v>
      </c>
      <c r="G120" s="80" t="s">
        <v>81</v>
      </c>
      <c r="H120" s="80" t="s">
        <v>179</v>
      </c>
      <c r="I120" s="81">
        <v>13</v>
      </c>
      <c r="J120" s="82"/>
      <c r="K120" s="83"/>
      <c r="L120" s="84"/>
      <c r="M120" s="110"/>
    </row>
    <row r="121" spans="5:13" ht="15" x14ac:dyDescent="0.25">
      <c r="E121" s="179" t="s">
        <v>213</v>
      </c>
      <c r="F121" s="79" t="s">
        <v>58</v>
      </c>
      <c r="G121" s="80" t="s">
        <v>81</v>
      </c>
      <c r="H121" s="80" t="s">
        <v>179</v>
      </c>
      <c r="I121" s="81">
        <v>3</v>
      </c>
      <c r="J121" s="82"/>
      <c r="K121" s="83"/>
      <c r="L121" s="84"/>
      <c r="M121" s="110"/>
    </row>
    <row r="122" spans="5:13" ht="15" x14ac:dyDescent="0.25">
      <c r="E122" s="177" t="s">
        <v>214</v>
      </c>
      <c r="F122" s="189" t="s">
        <v>373</v>
      </c>
      <c r="G122" s="222"/>
      <c r="H122" s="206"/>
      <c r="I122" s="207"/>
      <c r="J122" s="77"/>
      <c r="K122" s="77"/>
      <c r="L122" s="78"/>
      <c r="M122" s="223"/>
    </row>
    <row r="123" spans="5:13" ht="15" x14ac:dyDescent="0.25">
      <c r="E123" s="179" t="s">
        <v>215</v>
      </c>
      <c r="F123" s="79" t="s">
        <v>59</v>
      </c>
      <c r="G123" s="80" t="s">
        <v>87</v>
      </c>
      <c r="H123" s="80" t="s">
        <v>179</v>
      </c>
      <c r="I123" s="81">
        <v>10</v>
      </c>
      <c r="J123" s="82"/>
      <c r="K123" s="83"/>
      <c r="L123" s="84"/>
      <c r="M123" s="110"/>
    </row>
    <row r="124" spans="5:13" ht="15" x14ac:dyDescent="0.25">
      <c r="E124" s="179" t="s">
        <v>216</v>
      </c>
      <c r="F124" s="95" t="s">
        <v>60</v>
      </c>
      <c r="G124" s="91" t="s">
        <v>87</v>
      </c>
      <c r="H124" s="91" t="s">
        <v>39</v>
      </c>
      <c r="I124" s="81">
        <v>300</v>
      </c>
      <c r="J124" s="82"/>
      <c r="K124" s="83"/>
      <c r="L124" s="84"/>
      <c r="M124" s="110"/>
    </row>
    <row r="125" spans="5:13" ht="15" x14ac:dyDescent="0.25">
      <c r="E125" s="179" t="s">
        <v>217</v>
      </c>
      <c r="F125" s="95" t="s">
        <v>61</v>
      </c>
      <c r="G125" s="104" t="s">
        <v>87</v>
      </c>
      <c r="H125" s="104" t="s">
        <v>179</v>
      </c>
      <c r="I125" s="105">
        <v>4</v>
      </c>
      <c r="J125" s="82"/>
      <c r="K125" s="83"/>
      <c r="L125" s="106"/>
      <c r="M125" s="110"/>
    </row>
    <row r="126" spans="5:13" ht="15" x14ac:dyDescent="0.25">
      <c r="E126" s="179" t="s">
        <v>218</v>
      </c>
      <c r="F126" s="95" t="s">
        <v>62</v>
      </c>
      <c r="G126" s="91" t="s">
        <v>87</v>
      </c>
      <c r="H126" s="90" t="s">
        <v>32</v>
      </c>
      <c r="I126" s="81">
        <v>1</v>
      </c>
      <c r="J126" s="82"/>
      <c r="K126" s="83"/>
      <c r="L126" s="84"/>
      <c r="M126" s="110"/>
    </row>
    <row r="127" spans="5:13" ht="15" x14ac:dyDescent="0.25">
      <c r="E127" s="179" t="s">
        <v>219</v>
      </c>
      <c r="F127" s="95" t="s">
        <v>63</v>
      </c>
      <c r="G127" s="91" t="s">
        <v>87</v>
      </c>
      <c r="H127" s="90" t="s">
        <v>32</v>
      </c>
      <c r="I127" s="81">
        <v>1</v>
      </c>
      <c r="J127" s="82"/>
      <c r="K127" s="83"/>
      <c r="L127" s="84"/>
      <c r="M127" s="110"/>
    </row>
    <row r="128" spans="5:13" ht="15" x14ac:dyDescent="0.25">
      <c r="E128" s="179" t="s">
        <v>220</v>
      </c>
      <c r="F128" s="95" t="s">
        <v>64</v>
      </c>
      <c r="G128" s="91" t="s">
        <v>87</v>
      </c>
      <c r="H128" s="90" t="s">
        <v>32</v>
      </c>
      <c r="I128" s="81">
        <v>1</v>
      </c>
      <c r="J128" s="82"/>
      <c r="K128" s="83"/>
      <c r="L128" s="84"/>
      <c r="M128" s="110"/>
    </row>
    <row r="129" spans="5:13" ht="15" x14ac:dyDescent="0.25">
      <c r="E129" s="179" t="s">
        <v>221</v>
      </c>
      <c r="F129" s="95" t="s">
        <v>374</v>
      </c>
      <c r="G129" s="91" t="s">
        <v>87</v>
      </c>
      <c r="H129" s="90" t="s">
        <v>32</v>
      </c>
      <c r="I129" s="81">
        <v>1</v>
      </c>
      <c r="J129" s="82"/>
      <c r="K129" s="83"/>
      <c r="L129" s="84"/>
      <c r="M129" s="110"/>
    </row>
    <row r="130" spans="5:13" ht="15" x14ac:dyDescent="0.25">
      <c r="E130" s="177" t="s">
        <v>222</v>
      </c>
      <c r="F130" s="189" t="s">
        <v>375</v>
      </c>
      <c r="G130" s="222"/>
      <c r="H130" s="206"/>
      <c r="I130" s="207"/>
      <c r="J130" s="77"/>
      <c r="K130" s="77"/>
      <c r="L130" s="78"/>
      <c r="M130" s="223"/>
    </row>
    <row r="131" spans="5:13" ht="15" x14ac:dyDescent="0.25">
      <c r="E131" s="179" t="s">
        <v>223</v>
      </c>
      <c r="F131" s="107" t="s">
        <v>376</v>
      </c>
      <c r="G131" s="91" t="s">
        <v>87</v>
      </c>
      <c r="H131" s="91" t="s">
        <v>32</v>
      </c>
      <c r="I131" s="81">
        <v>1</v>
      </c>
      <c r="J131" s="82"/>
      <c r="K131" s="83"/>
      <c r="L131" s="108"/>
      <c r="M131" s="110"/>
    </row>
    <row r="132" spans="5:13" ht="15" x14ac:dyDescent="0.25">
      <c r="E132" s="179" t="s">
        <v>224</v>
      </c>
      <c r="F132" s="107" t="s">
        <v>377</v>
      </c>
      <c r="G132" s="91" t="s">
        <v>87</v>
      </c>
      <c r="H132" s="91" t="s">
        <v>32</v>
      </c>
      <c r="I132" s="94">
        <v>1</v>
      </c>
      <c r="J132" s="82"/>
      <c r="K132" s="83"/>
      <c r="L132" s="108"/>
      <c r="M132" s="110"/>
    </row>
    <row r="133" spans="5:13" ht="15" x14ac:dyDescent="0.25">
      <c r="E133" s="180" t="s">
        <v>225</v>
      </c>
      <c r="F133" s="176" t="s">
        <v>226</v>
      </c>
      <c r="G133" s="202"/>
      <c r="H133" s="203"/>
      <c r="I133" s="204"/>
      <c r="J133" s="75"/>
      <c r="K133" s="75"/>
      <c r="L133" s="76"/>
      <c r="M133" s="205"/>
    </row>
    <row r="134" spans="5:13" ht="15" x14ac:dyDescent="0.25">
      <c r="E134" s="182" t="s">
        <v>227</v>
      </c>
      <c r="F134" s="89" t="s">
        <v>378</v>
      </c>
      <c r="G134" s="91" t="s">
        <v>87</v>
      </c>
      <c r="H134" s="91" t="s">
        <v>32</v>
      </c>
      <c r="I134" s="94">
        <v>1</v>
      </c>
      <c r="J134" s="82"/>
      <c r="K134" s="83"/>
      <c r="L134" s="109"/>
      <c r="M134" s="110"/>
    </row>
    <row r="135" spans="5:13" ht="15" x14ac:dyDescent="0.25">
      <c r="E135" s="182" t="s">
        <v>228</v>
      </c>
      <c r="F135" s="190" t="s">
        <v>229</v>
      </c>
      <c r="G135" s="91" t="s">
        <v>87</v>
      </c>
      <c r="H135" s="91" t="s">
        <v>30</v>
      </c>
      <c r="I135" s="94">
        <v>1</v>
      </c>
      <c r="J135" s="112"/>
      <c r="K135" s="83"/>
      <c r="L135" s="109"/>
      <c r="M135" s="110"/>
    </row>
    <row r="136" spans="5:13" ht="15" x14ac:dyDescent="0.25">
      <c r="E136" s="182" t="s">
        <v>230</v>
      </c>
      <c r="F136" s="89" t="s">
        <v>379</v>
      </c>
      <c r="G136" s="91" t="s">
        <v>87</v>
      </c>
      <c r="H136" s="91" t="s">
        <v>30</v>
      </c>
      <c r="I136" s="94">
        <v>1</v>
      </c>
      <c r="J136" s="112"/>
      <c r="K136" s="83"/>
      <c r="L136" s="109"/>
      <c r="M136" s="110"/>
    </row>
    <row r="137" spans="5:13" ht="15" x14ac:dyDescent="0.25">
      <c r="E137" s="182" t="s">
        <v>231</v>
      </c>
      <c r="F137" s="89" t="s">
        <v>232</v>
      </c>
      <c r="G137" s="91" t="s">
        <v>87</v>
      </c>
      <c r="H137" s="91" t="s">
        <v>30</v>
      </c>
      <c r="I137" s="94">
        <v>1</v>
      </c>
      <c r="J137" s="112"/>
      <c r="K137" s="83"/>
      <c r="L137" s="109"/>
      <c r="M137" s="110"/>
    </row>
    <row r="138" spans="5:13" ht="15" x14ac:dyDescent="0.25">
      <c r="E138" s="182" t="s">
        <v>233</v>
      </c>
      <c r="F138" s="190" t="s">
        <v>380</v>
      </c>
      <c r="G138" s="91" t="s">
        <v>87</v>
      </c>
      <c r="H138" s="91" t="s">
        <v>30</v>
      </c>
      <c r="I138" s="94">
        <v>1</v>
      </c>
      <c r="J138" s="112"/>
      <c r="K138" s="83"/>
      <c r="L138" s="109"/>
      <c r="M138" s="110"/>
    </row>
    <row r="139" spans="5:13" ht="15" x14ac:dyDescent="0.25">
      <c r="E139" s="182" t="s">
        <v>234</v>
      </c>
      <c r="F139" s="89" t="s">
        <v>381</v>
      </c>
      <c r="G139" s="91" t="s">
        <v>87</v>
      </c>
      <c r="H139" s="91" t="s">
        <v>30</v>
      </c>
      <c r="I139" s="94">
        <v>8</v>
      </c>
      <c r="J139" s="82"/>
      <c r="K139" s="83"/>
      <c r="L139" s="109"/>
      <c r="M139" s="110"/>
    </row>
    <row r="140" spans="5:13" ht="15" x14ac:dyDescent="0.25">
      <c r="E140" s="180" t="s">
        <v>235</v>
      </c>
      <c r="F140" s="176" t="s">
        <v>236</v>
      </c>
      <c r="G140" s="202"/>
      <c r="H140" s="203"/>
      <c r="I140" s="204"/>
      <c r="J140" s="75"/>
      <c r="K140" s="75"/>
      <c r="L140" s="76"/>
      <c r="M140" s="205"/>
    </row>
    <row r="141" spans="5:13" ht="15" x14ac:dyDescent="0.25">
      <c r="E141" s="182" t="s">
        <v>237</v>
      </c>
      <c r="F141" s="89" t="s">
        <v>382</v>
      </c>
      <c r="G141" s="91" t="s">
        <v>87</v>
      </c>
      <c r="H141" s="91" t="s">
        <v>39</v>
      </c>
      <c r="I141" s="94">
        <v>52</v>
      </c>
      <c r="J141" s="82"/>
      <c r="K141" s="83"/>
      <c r="L141" s="109"/>
      <c r="M141" s="110"/>
    </row>
    <row r="142" spans="5:13" ht="15" x14ac:dyDescent="0.25">
      <c r="E142" s="182" t="s">
        <v>238</v>
      </c>
      <c r="F142" s="190" t="s">
        <v>239</v>
      </c>
      <c r="G142" s="91" t="s">
        <v>87</v>
      </c>
      <c r="H142" s="91" t="s">
        <v>30</v>
      </c>
      <c r="I142" s="94">
        <v>6</v>
      </c>
      <c r="J142" s="82"/>
      <c r="K142" s="83"/>
      <c r="L142" s="109"/>
      <c r="M142" s="110"/>
    </row>
    <row r="143" spans="5:13" ht="15" x14ac:dyDescent="0.25">
      <c r="E143" s="182" t="s">
        <v>240</v>
      </c>
      <c r="F143" s="89" t="s">
        <v>383</v>
      </c>
      <c r="G143" s="91" t="s">
        <v>87</v>
      </c>
      <c r="H143" s="91" t="s">
        <v>30</v>
      </c>
      <c r="I143" s="94">
        <v>8</v>
      </c>
      <c r="J143" s="82"/>
      <c r="K143" s="83"/>
      <c r="L143" s="109"/>
      <c r="M143" s="110"/>
    </row>
    <row r="144" spans="5:13" ht="15" x14ac:dyDescent="0.25">
      <c r="E144" s="182" t="s">
        <v>384</v>
      </c>
      <c r="F144" s="89" t="s">
        <v>385</v>
      </c>
      <c r="G144" s="91" t="s">
        <v>87</v>
      </c>
      <c r="H144" s="91" t="s">
        <v>30</v>
      </c>
      <c r="I144" s="94">
        <v>4</v>
      </c>
      <c r="J144" s="82"/>
      <c r="K144" s="83"/>
      <c r="L144" s="109"/>
      <c r="M144" s="110"/>
    </row>
    <row r="145" spans="5:13" ht="15" x14ac:dyDescent="0.25">
      <c r="E145" s="182" t="s">
        <v>386</v>
      </c>
      <c r="F145" s="89" t="s">
        <v>387</v>
      </c>
      <c r="G145" s="91" t="s">
        <v>87</v>
      </c>
      <c r="H145" s="91" t="s">
        <v>39</v>
      </c>
      <c r="I145" s="94">
        <v>50</v>
      </c>
      <c r="J145" s="82"/>
      <c r="K145" s="83"/>
      <c r="L145" s="109"/>
      <c r="M145" s="110"/>
    </row>
    <row r="146" spans="5:13" ht="15" x14ac:dyDescent="0.25">
      <c r="E146" s="180" t="s">
        <v>241</v>
      </c>
      <c r="F146" s="176" t="s">
        <v>388</v>
      </c>
      <c r="G146" s="202"/>
      <c r="H146" s="203"/>
      <c r="I146" s="204"/>
      <c r="J146" s="75"/>
      <c r="K146" s="75"/>
      <c r="L146" s="76"/>
      <c r="M146" s="205"/>
    </row>
    <row r="147" spans="5:13" s="183" customFormat="1" ht="15" x14ac:dyDescent="0.25">
      <c r="E147" s="191" t="s">
        <v>242</v>
      </c>
      <c r="F147" s="192" t="s">
        <v>389</v>
      </c>
      <c r="G147" s="193" t="s">
        <v>87</v>
      </c>
      <c r="H147" s="193" t="s">
        <v>39</v>
      </c>
      <c r="I147" s="194">
        <v>78</v>
      </c>
      <c r="J147" s="195"/>
      <c r="K147" s="196"/>
      <c r="L147" s="197"/>
      <c r="M147" s="224"/>
    </row>
    <row r="148" spans="5:13" ht="15" x14ac:dyDescent="0.25">
      <c r="E148" s="177" t="s">
        <v>243</v>
      </c>
      <c r="F148" s="178" t="s">
        <v>54</v>
      </c>
      <c r="G148" s="206"/>
      <c r="H148" s="211"/>
      <c r="I148" s="212"/>
      <c r="J148" s="111"/>
      <c r="K148" s="111"/>
      <c r="L148" s="78"/>
      <c r="M148" s="213"/>
    </row>
    <row r="149" spans="5:13" ht="15" x14ac:dyDescent="0.25">
      <c r="E149" s="179" t="s">
        <v>244</v>
      </c>
      <c r="F149" s="85" t="s">
        <v>390</v>
      </c>
      <c r="G149" s="90" t="s">
        <v>87</v>
      </c>
      <c r="H149" s="90" t="s">
        <v>30</v>
      </c>
      <c r="I149" s="94">
        <v>4</v>
      </c>
      <c r="J149" s="82"/>
      <c r="K149" s="83"/>
      <c r="L149" s="92"/>
      <c r="M149" s="110"/>
    </row>
    <row r="150" spans="5:13" ht="15" x14ac:dyDescent="0.25">
      <c r="E150" s="179" t="s">
        <v>245</v>
      </c>
      <c r="F150" s="85" t="s">
        <v>391</v>
      </c>
      <c r="G150" s="90" t="s">
        <v>87</v>
      </c>
      <c r="H150" s="90" t="s">
        <v>30</v>
      </c>
      <c r="I150" s="94">
        <v>5</v>
      </c>
      <c r="J150" s="82"/>
      <c r="K150" s="83"/>
      <c r="L150" s="92"/>
      <c r="M150" s="110"/>
    </row>
    <row r="151" spans="5:13" ht="15" x14ac:dyDescent="0.25">
      <c r="E151" s="179" t="s">
        <v>246</v>
      </c>
      <c r="F151" s="85" t="s">
        <v>392</v>
      </c>
      <c r="G151" s="90" t="s">
        <v>87</v>
      </c>
      <c r="H151" s="90" t="s">
        <v>30</v>
      </c>
      <c r="I151" s="94">
        <v>1</v>
      </c>
      <c r="J151" s="82"/>
      <c r="K151" s="83"/>
      <c r="L151" s="92"/>
      <c r="M151" s="110"/>
    </row>
    <row r="152" spans="5:13" ht="15" x14ac:dyDescent="0.25">
      <c r="E152" s="179" t="s">
        <v>247</v>
      </c>
      <c r="F152" s="79" t="s">
        <v>65</v>
      </c>
      <c r="G152" s="91" t="s">
        <v>81</v>
      </c>
      <c r="H152" s="91" t="s">
        <v>30</v>
      </c>
      <c r="I152" s="94">
        <v>1</v>
      </c>
      <c r="J152" s="82"/>
      <c r="K152" s="83"/>
      <c r="L152" s="108"/>
      <c r="M152" s="110"/>
    </row>
    <row r="153" spans="5:13" ht="15" x14ac:dyDescent="0.25">
      <c r="E153" s="179" t="s">
        <v>248</v>
      </c>
      <c r="F153" s="79" t="s">
        <v>249</v>
      </c>
      <c r="G153" s="91" t="s">
        <v>250</v>
      </c>
      <c r="H153" s="91" t="s">
        <v>30</v>
      </c>
      <c r="I153" s="94">
        <v>1</v>
      </c>
      <c r="J153" s="82"/>
      <c r="K153" s="83"/>
      <c r="L153" s="108"/>
      <c r="M153" s="110"/>
    </row>
    <row r="154" spans="5:13" ht="15" x14ac:dyDescent="0.25">
      <c r="E154" s="179" t="s">
        <v>251</v>
      </c>
      <c r="F154" s="79" t="s">
        <v>393</v>
      </c>
      <c r="G154" s="91" t="s">
        <v>81</v>
      </c>
      <c r="H154" s="91" t="s">
        <v>30</v>
      </c>
      <c r="I154" s="94">
        <v>1</v>
      </c>
      <c r="J154" s="82"/>
      <c r="K154" s="83"/>
      <c r="L154" s="108"/>
      <c r="M154" s="110"/>
    </row>
    <row r="155" spans="5:13" ht="15" x14ac:dyDescent="0.25">
      <c r="E155" s="179" t="s">
        <v>252</v>
      </c>
      <c r="F155" s="85" t="s">
        <v>394</v>
      </c>
      <c r="G155" s="90" t="s">
        <v>87</v>
      </c>
      <c r="H155" s="91" t="s">
        <v>30</v>
      </c>
      <c r="I155" s="94">
        <v>1</v>
      </c>
      <c r="J155" s="82"/>
      <c r="K155" s="83"/>
      <c r="L155" s="92"/>
      <c r="M155" s="110"/>
    </row>
    <row r="156" spans="5:13" ht="15" x14ac:dyDescent="0.25">
      <c r="E156" s="179" t="s">
        <v>253</v>
      </c>
      <c r="F156" s="85" t="s">
        <v>254</v>
      </c>
      <c r="G156" s="90" t="s">
        <v>87</v>
      </c>
      <c r="H156" s="91" t="s">
        <v>30</v>
      </c>
      <c r="I156" s="94">
        <v>2</v>
      </c>
      <c r="J156" s="82"/>
      <c r="K156" s="83"/>
      <c r="L156" s="92"/>
      <c r="M156" s="110"/>
    </row>
    <row r="157" spans="5:13" ht="15" x14ac:dyDescent="0.25">
      <c r="E157" s="179" t="s">
        <v>255</v>
      </c>
      <c r="F157" s="79" t="s">
        <v>395</v>
      </c>
      <c r="G157" s="91" t="s">
        <v>81</v>
      </c>
      <c r="H157" s="91" t="s">
        <v>30</v>
      </c>
      <c r="I157" s="94">
        <v>1</v>
      </c>
      <c r="J157" s="82"/>
      <c r="K157" s="83"/>
      <c r="L157" s="108"/>
      <c r="M157" s="110"/>
    </row>
    <row r="158" spans="5:13" ht="15" x14ac:dyDescent="0.25">
      <c r="E158" s="179" t="s">
        <v>396</v>
      </c>
      <c r="F158" s="79" t="s">
        <v>397</v>
      </c>
      <c r="G158" s="91" t="s">
        <v>81</v>
      </c>
      <c r="H158" s="91" t="s">
        <v>30</v>
      </c>
      <c r="I158" s="94">
        <v>4</v>
      </c>
      <c r="J158" s="82"/>
      <c r="K158" s="83"/>
      <c r="L158" s="108"/>
      <c r="M158" s="110"/>
    </row>
    <row r="159" spans="5:13" ht="15" x14ac:dyDescent="0.25">
      <c r="E159" s="179" t="s">
        <v>398</v>
      </c>
      <c r="F159" s="79" t="s">
        <v>399</v>
      </c>
      <c r="G159" s="91" t="s">
        <v>81</v>
      </c>
      <c r="H159" s="91" t="s">
        <v>30</v>
      </c>
      <c r="I159" s="94">
        <v>2</v>
      </c>
      <c r="J159" s="82"/>
      <c r="K159" s="83"/>
      <c r="L159" s="108"/>
      <c r="M159" s="110"/>
    </row>
    <row r="160" spans="5:13" ht="15" x14ac:dyDescent="0.25">
      <c r="E160" s="177" t="s">
        <v>256</v>
      </c>
      <c r="F160" s="189" t="s">
        <v>400</v>
      </c>
      <c r="G160" s="222"/>
      <c r="H160" s="206"/>
      <c r="I160" s="207"/>
      <c r="J160" s="77"/>
      <c r="K160" s="77"/>
      <c r="L160" s="77"/>
      <c r="M160" s="223"/>
    </row>
    <row r="161" spans="5:13" ht="15" x14ac:dyDescent="0.25">
      <c r="E161" s="179" t="s">
        <v>257</v>
      </c>
      <c r="F161" s="198" t="s">
        <v>401</v>
      </c>
      <c r="G161" s="225" t="s">
        <v>87</v>
      </c>
      <c r="H161" s="226" t="s">
        <v>30</v>
      </c>
      <c r="I161" s="81">
        <v>5</v>
      </c>
      <c r="J161" s="82"/>
      <c r="K161" s="83"/>
      <c r="L161" s="88"/>
      <c r="M161" s="110"/>
    </row>
    <row r="162" spans="5:13" ht="15" x14ac:dyDescent="0.25">
      <c r="E162" s="179" t="s">
        <v>258</v>
      </c>
      <c r="F162" s="79" t="s">
        <v>402</v>
      </c>
      <c r="G162" s="80" t="s">
        <v>87</v>
      </c>
      <c r="H162" s="91" t="s">
        <v>30</v>
      </c>
      <c r="I162" s="81">
        <v>1</v>
      </c>
      <c r="J162" s="82"/>
      <c r="K162" s="83"/>
      <c r="L162" s="84"/>
      <c r="M162" s="110"/>
    </row>
    <row r="163" spans="5:13" ht="15" x14ac:dyDescent="0.25">
      <c r="E163" s="179" t="s">
        <v>259</v>
      </c>
      <c r="F163" s="79" t="s">
        <v>403</v>
      </c>
      <c r="G163" s="80" t="s">
        <v>87</v>
      </c>
      <c r="H163" s="90" t="s">
        <v>30</v>
      </c>
      <c r="I163" s="94">
        <v>1</v>
      </c>
      <c r="J163" s="82"/>
      <c r="K163" s="83"/>
      <c r="L163" s="84"/>
      <c r="M163" s="110"/>
    </row>
    <row r="164" spans="5:13" ht="15" x14ac:dyDescent="0.25">
      <c r="E164" s="177" t="s">
        <v>260</v>
      </c>
      <c r="F164" s="189" t="s">
        <v>263</v>
      </c>
      <c r="G164" s="222"/>
      <c r="H164" s="206"/>
      <c r="I164" s="207"/>
      <c r="J164" s="77"/>
      <c r="K164" s="77"/>
      <c r="L164" s="77"/>
      <c r="M164" s="223"/>
    </row>
    <row r="165" spans="5:13" ht="15" x14ac:dyDescent="0.25">
      <c r="E165" s="179" t="s">
        <v>261</v>
      </c>
      <c r="F165" s="79" t="s">
        <v>404</v>
      </c>
      <c r="G165" s="80" t="s">
        <v>81</v>
      </c>
      <c r="H165" s="80" t="s">
        <v>30</v>
      </c>
      <c r="I165" s="81">
        <v>1</v>
      </c>
      <c r="J165" s="82"/>
      <c r="K165" s="83"/>
      <c r="L165" s="84"/>
      <c r="M165" s="110"/>
    </row>
    <row r="166" spans="5:13" ht="15" x14ac:dyDescent="0.25">
      <c r="E166" s="177" t="s">
        <v>262</v>
      </c>
      <c r="F166" s="189" t="s">
        <v>265</v>
      </c>
      <c r="G166" s="222"/>
      <c r="H166" s="206"/>
      <c r="I166" s="207"/>
      <c r="J166" s="77"/>
      <c r="K166" s="77"/>
      <c r="L166" s="77"/>
      <c r="M166" s="223"/>
    </row>
    <row r="167" spans="5:13" ht="15" x14ac:dyDescent="0.25">
      <c r="E167" s="179" t="s">
        <v>264</v>
      </c>
      <c r="F167" s="79" t="s">
        <v>66</v>
      </c>
      <c r="G167" s="80" t="s">
        <v>81</v>
      </c>
      <c r="H167" s="80" t="s">
        <v>30</v>
      </c>
      <c r="I167" s="81">
        <v>1</v>
      </c>
      <c r="J167" s="82"/>
      <c r="K167" s="83"/>
      <c r="L167" s="84"/>
      <c r="M167" s="110"/>
    </row>
    <row r="168" spans="5:13" ht="15" x14ac:dyDescent="0.25">
      <c r="E168" s="180" t="s">
        <v>266</v>
      </c>
      <c r="F168" s="176" t="s">
        <v>405</v>
      </c>
      <c r="G168" s="202"/>
      <c r="H168" s="203"/>
      <c r="I168" s="204"/>
      <c r="J168" s="75"/>
      <c r="K168" s="75"/>
      <c r="L168" s="76"/>
      <c r="M168" s="205"/>
    </row>
    <row r="169" spans="5:13" ht="15" x14ac:dyDescent="0.25">
      <c r="E169" s="179" t="s">
        <v>267</v>
      </c>
      <c r="F169" s="79" t="s">
        <v>406</v>
      </c>
      <c r="G169" s="80" t="s">
        <v>87</v>
      </c>
      <c r="H169" s="91" t="s">
        <v>30</v>
      </c>
      <c r="I169" s="81">
        <v>1</v>
      </c>
      <c r="J169" s="82"/>
      <c r="K169" s="83"/>
      <c r="L169" s="88"/>
      <c r="M169" s="110"/>
    </row>
    <row r="170" spans="5:13" s="184" customFormat="1" ht="15" x14ac:dyDescent="0.25">
      <c r="E170" s="180" t="s">
        <v>268</v>
      </c>
      <c r="F170" s="199" t="s">
        <v>407</v>
      </c>
      <c r="G170" s="202"/>
      <c r="H170" s="203"/>
      <c r="I170" s="204"/>
      <c r="J170" s="75"/>
      <c r="K170" s="75"/>
      <c r="L170" s="185"/>
      <c r="M170" s="205"/>
    </row>
    <row r="171" spans="5:13" ht="15" x14ac:dyDescent="0.25">
      <c r="E171" s="179" t="s">
        <v>269</v>
      </c>
      <c r="F171" s="79" t="s">
        <v>408</v>
      </c>
      <c r="G171" s="91" t="s">
        <v>81</v>
      </c>
      <c r="H171" s="91" t="s">
        <v>30</v>
      </c>
      <c r="I171" s="94">
        <v>3</v>
      </c>
      <c r="J171" s="112"/>
      <c r="K171" s="83"/>
      <c r="L171" s="92"/>
      <c r="M171" s="227"/>
    </row>
    <row r="172" spans="5:13" ht="15" x14ac:dyDescent="0.25">
      <c r="E172" s="179" t="s">
        <v>409</v>
      </c>
      <c r="F172" s="79" t="s">
        <v>410</v>
      </c>
      <c r="G172" s="91" t="s">
        <v>81</v>
      </c>
      <c r="H172" s="91" t="s">
        <v>30</v>
      </c>
      <c r="I172" s="94">
        <v>2</v>
      </c>
      <c r="J172" s="112"/>
      <c r="K172" s="83"/>
      <c r="L172" s="92"/>
      <c r="M172" s="227"/>
    </row>
    <row r="173" spans="5:13" ht="15" x14ac:dyDescent="0.25">
      <c r="E173" s="179" t="s">
        <v>411</v>
      </c>
      <c r="F173" s="79" t="s">
        <v>412</v>
      </c>
      <c r="G173" s="91" t="s">
        <v>81</v>
      </c>
      <c r="H173" s="91" t="s">
        <v>30</v>
      </c>
      <c r="I173" s="94">
        <v>1</v>
      </c>
      <c r="J173" s="112"/>
      <c r="K173" s="83"/>
      <c r="L173" s="92"/>
      <c r="M173" s="227"/>
    </row>
    <row r="174" spans="5:13" ht="15" x14ac:dyDescent="0.25">
      <c r="E174" s="175" t="s">
        <v>271</v>
      </c>
      <c r="F174" s="176" t="s">
        <v>413</v>
      </c>
      <c r="G174" s="202"/>
      <c r="H174" s="203"/>
      <c r="I174" s="204"/>
      <c r="J174" s="75"/>
      <c r="K174" s="75"/>
      <c r="L174" s="76"/>
      <c r="M174" s="205"/>
    </row>
    <row r="175" spans="5:13" ht="15" x14ac:dyDescent="0.25">
      <c r="E175" s="179" t="s">
        <v>273</v>
      </c>
      <c r="F175" s="79" t="s">
        <v>67</v>
      </c>
      <c r="G175" s="80" t="s">
        <v>81</v>
      </c>
      <c r="H175" s="80" t="s">
        <v>179</v>
      </c>
      <c r="I175" s="81">
        <v>7</v>
      </c>
      <c r="J175" s="82"/>
      <c r="K175" s="83"/>
      <c r="L175" s="84"/>
      <c r="M175" s="110"/>
    </row>
    <row r="176" spans="5:13" ht="15" x14ac:dyDescent="0.25">
      <c r="E176" s="179" t="s">
        <v>414</v>
      </c>
      <c r="F176" s="79" t="s">
        <v>270</v>
      </c>
      <c r="G176" s="80" t="s">
        <v>81</v>
      </c>
      <c r="H176" s="80" t="s">
        <v>179</v>
      </c>
      <c r="I176" s="81">
        <v>7</v>
      </c>
      <c r="J176" s="82"/>
      <c r="K176" s="83"/>
      <c r="L176" s="84"/>
      <c r="M176" s="110"/>
    </row>
    <row r="177" spans="5:13" ht="15" x14ac:dyDescent="0.25">
      <c r="E177" s="175" t="s">
        <v>274</v>
      </c>
      <c r="F177" s="176" t="s">
        <v>272</v>
      </c>
      <c r="G177" s="202"/>
      <c r="H177" s="203"/>
      <c r="I177" s="204"/>
      <c r="J177" s="75"/>
      <c r="K177" s="75"/>
      <c r="L177" s="76"/>
      <c r="M177" s="205"/>
    </row>
    <row r="178" spans="5:13" ht="15" x14ac:dyDescent="0.25">
      <c r="E178" s="179" t="s">
        <v>276</v>
      </c>
      <c r="F178" s="113" t="s">
        <v>457</v>
      </c>
      <c r="G178" s="90" t="s">
        <v>87</v>
      </c>
      <c r="H178" s="90" t="s">
        <v>27</v>
      </c>
      <c r="I178" s="94">
        <v>11.18</v>
      </c>
      <c r="J178" s="82"/>
      <c r="K178" s="83"/>
      <c r="L178" s="92"/>
      <c r="M178" s="110"/>
    </row>
    <row r="179" spans="5:13" ht="15" x14ac:dyDescent="0.25">
      <c r="E179" s="175" t="s">
        <v>277</v>
      </c>
      <c r="F179" s="176" t="s">
        <v>275</v>
      </c>
      <c r="G179" s="202"/>
      <c r="H179" s="203"/>
      <c r="I179" s="204"/>
      <c r="J179" s="75"/>
      <c r="K179" s="75"/>
      <c r="L179" s="76"/>
      <c r="M179" s="205"/>
    </row>
    <row r="180" spans="5:13" ht="15" x14ac:dyDescent="0.25">
      <c r="E180" s="179" t="s">
        <v>278</v>
      </c>
      <c r="F180" s="113" t="s">
        <v>415</v>
      </c>
      <c r="G180" s="80" t="s">
        <v>87</v>
      </c>
      <c r="H180" s="80" t="s">
        <v>27</v>
      </c>
      <c r="I180" s="81">
        <v>798</v>
      </c>
      <c r="J180" s="82"/>
      <c r="K180" s="83"/>
      <c r="L180" s="84"/>
      <c r="M180" s="110"/>
    </row>
    <row r="181" spans="5:13" ht="15" x14ac:dyDescent="0.25">
      <c r="E181" s="179" t="s">
        <v>281</v>
      </c>
      <c r="F181" s="79" t="s">
        <v>416</v>
      </c>
      <c r="G181" s="80" t="s">
        <v>87</v>
      </c>
      <c r="H181" s="80" t="s">
        <v>27</v>
      </c>
      <c r="I181" s="81">
        <v>560</v>
      </c>
      <c r="J181" s="82"/>
      <c r="K181" s="83"/>
      <c r="L181" s="84"/>
      <c r="M181" s="110"/>
    </row>
    <row r="182" spans="5:13" ht="15" x14ac:dyDescent="0.25">
      <c r="E182" s="179" t="s">
        <v>282</v>
      </c>
      <c r="F182" s="79" t="s">
        <v>417</v>
      </c>
      <c r="G182" s="80" t="s">
        <v>87</v>
      </c>
      <c r="H182" s="80" t="s">
        <v>27</v>
      </c>
      <c r="I182" s="81">
        <v>196</v>
      </c>
      <c r="J182" s="82"/>
      <c r="K182" s="83"/>
      <c r="L182" s="84"/>
      <c r="M182" s="110"/>
    </row>
    <row r="183" spans="5:13" ht="15" x14ac:dyDescent="0.25">
      <c r="E183" s="179" t="s">
        <v>418</v>
      </c>
      <c r="F183" s="79" t="s">
        <v>419</v>
      </c>
      <c r="G183" s="80" t="s">
        <v>87</v>
      </c>
      <c r="H183" s="80" t="s">
        <v>27</v>
      </c>
      <c r="I183" s="81">
        <v>38</v>
      </c>
      <c r="J183" s="82"/>
      <c r="K183" s="83"/>
      <c r="L183" s="84"/>
      <c r="M183" s="110"/>
    </row>
    <row r="184" spans="5:13" ht="15" x14ac:dyDescent="0.25">
      <c r="E184" s="175" t="s">
        <v>420</v>
      </c>
      <c r="F184" s="176" t="s">
        <v>421</v>
      </c>
      <c r="G184" s="202"/>
      <c r="H184" s="203"/>
      <c r="I184" s="204"/>
      <c r="J184" s="75"/>
      <c r="K184" s="75"/>
      <c r="L184" s="76"/>
      <c r="M184" s="205"/>
    </row>
    <row r="185" spans="5:13" ht="15" x14ac:dyDescent="0.25">
      <c r="E185" s="177" t="s">
        <v>422</v>
      </c>
      <c r="F185" s="189" t="s">
        <v>279</v>
      </c>
      <c r="G185" s="222"/>
      <c r="H185" s="206"/>
      <c r="I185" s="207"/>
      <c r="J185" s="77"/>
      <c r="K185" s="77"/>
      <c r="L185" s="77"/>
      <c r="M185" s="223"/>
    </row>
    <row r="186" spans="5:13" ht="15" x14ac:dyDescent="0.25">
      <c r="E186" s="182" t="s">
        <v>423</v>
      </c>
      <c r="F186" s="89" t="s">
        <v>424</v>
      </c>
      <c r="G186" s="90" t="s">
        <v>87</v>
      </c>
      <c r="H186" s="91" t="s">
        <v>27</v>
      </c>
      <c r="I186" s="94">
        <v>1124</v>
      </c>
      <c r="J186" s="82"/>
      <c r="K186" s="83"/>
      <c r="L186" s="92"/>
      <c r="M186" s="110"/>
    </row>
    <row r="187" spans="5:13" ht="15" x14ac:dyDescent="0.25">
      <c r="E187" s="182" t="s">
        <v>425</v>
      </c>
      <c r="F187" s="89" t="s">
        <v>280</v>
      </c>
      <c r="G187" s="90" t="s">
        <v>87</v>
      </c>
      <c r="H187" s="91" t="s">
        <v>27</v>
      </c>
      <c r="I187" s="94">
        <v>36</v>
      </c>
      <c r="J187" s="82"/>
      <c r="K187" s="83"/>
      <c r="L187" s="92"/>
      <c r="M187" s="110"/>
    </row>
    <row r="188" spans="5:13" ht="15" x14ac:dyDescent="0.25">
      <c r="E188" s="182" t="s">
        <v>426</v>
      </c>
      <c r="F188" s="85" t="s">
        <v>427</v>
      </c>
      <c r="G188" s="90" t="s">
        <v>87</v>
      </c>
      <c r="H188" s="91" t="s">
        <v>27</v>
      </c>
      <c r="I188" s="94">
        <v>2500</v>
      </c>
      <c r="J188" s="82"/>
      <c r="K188" s="83"/>
      <c r="L188" s="92"/>
      <c r="M188" s="110"/>
    </row>
    <row r="189" spans="5:13" ht="15" x14ac:dyDescent="0.25">
      <c r="E189" s="177" t="s">
        <v>428</v>
      </c>
      <c r="F189" s="189" t="s">
        <v>429</v>
      </c>
      <c r="G189" s="222"/>
      <c r="H189" s="206"/>
      <c r="I189" s="207"/>
      <c r="J189" s="77"/>
      <c r="K189" s="77"/>
      <c r="L189" s="77"/>
      <c r="M189" s="223"/>
    </row>
    <row r="190" spans="5:13" ht="15" x14ac:dyDescent="0.25">
      <c r="E190" s="182" t="s">
        <v>430</v>
      </c>
      <c r="F190" s="89" t="s">
        <v>431</v>
      </c>
      <c r="G190" s="90" t="s">
        <v>87</v>
      </c>
      <c r="H190" s="91" t="s">
        <v>30</v>
      </c>
      <c r="I190" s="94">
        <v>0</v>
      </c>
      <c r="J190" s="82"/>
      <c r="K190" s="83"/>
      <c r="L190" s="92"/>
      <c r="M190" s="110"/>
    </row>
    <row r="191" spans="5:13" ht="15" x14ac:dyDescent="0.25">
      <c r="E191" s="182" t="s">
        <v>432</v>
      </c>
      <c r="F191" s="89" t="s">
        <v>433</v>
      </c>
      <c r="G191" s="90" t="s">
        <v>87</v>
      </c>
      <c r="H191" s="91" t="s">
        <v>30</v>
      </c>
      <c r="I191" s="94">
        <v>25</v>
      </c>
      <c r="J191" s="82"/>
      <c r="K191" s="83"/>
      <c r="L191" s="92"/>
      <c r="M191" s="110"/>
    </row>
    <row r="192" spans="5:13" ht="15" x14ac:dyDescent="0.25">
      <c r="E192" s="182" t="s">
        <v>434</v>
      </c>
      <c r="F192" s="89" t="s">
        <v>435</v>
      </c>
      <c r="G192" s="90" t="s">
        <v>87</v>
      </c>
      <c r="H192" s="91" t="s">
        <v>30</v>
      </c>
      <c r="I192" s="94">
        <v>10</v>
      </c>
      <c r="J192" s="82"/>
      <c r="K192" s="83"/>
      <c r="L192" s="92"/>
      <c r="M192" s="110"/>
    </row>
    <row r="193" spans="5:13" ht="15" x14ac:dyDescent="0.25">
      <c r="E193" s="182" t="s">
        <v>436</v>
      </c>
      <c r="F193" s="89" t="s">
        <v>437</v>
      </c>
      <c r="G193" s="90" t="s">
        <v>87</v>
      </c>
      <c r="H193" s="91" t="s">
        <v>30</v>
      </c>
      <c r="I193" s="94">
        <v>5</v>
      </c>
      <c r="J193" s="82"/>
      <c r="K193" s="83"/>
      <c r="L193" s="92"/>
      <c r="M193" s="110"/>
    </row>
    <row r="194" spans="5:13" ht="15" x14ac:dyDescent="0.25">
      <c r="E194" s="177" t="s">
        <v>438</v>
      </c>
      <c r="F194" s="189" t="s">
        <v>439</v>
      </c>
      <c r="G194" s="222"/>
      <c r="H194" s="206"/>
      <c r="I194" s="207"/>
      <c r="J194" s="77"/>
      <c r="K194" s="77"/>
      <c r="L194" s="77"/>
      <c r="M194" s="220"/>
    </row>
    <row r="195" spans="5:13" ht="15" x14ac:dyDescent="0.25">
      <c r="E195" s="200" t="s">
        <v>440</v>
      </c>
      <c r="F195" s="201" t="s">
        <v>441</v>
      </c>
      <c r="G195" s="228"/>
      <c r="H195" s="229"/>
      <c r="I195" s="230"/>
      <c r="J195" s="114"/>
      <c r="K195" s="114"/>
      <c r="L195" s="77"/>
      <c r="M195" s="231"/>
    </row>
    <row r="196" spans="5:13" ht="15" x14ac:dyDescent="0.25">
      <c r="E196" s="182" t="s">
        <v>442</v>
      </c>
      <c r="F196" s="89" t="s">
        <v>443</v>
      </c>
      <c r="G196" s="90" t="s">
        <v>87</v>
      </c>
      <c r="H196" s="91" t="s">
        <v>33</v>
      </c>
      <c r="I196" s="94">
        <v>5.4</v>
      </c>
      <c r="J196" s="82"/>
      <c r="K196" s="83"/>
      <c r="L196" s="92"/>
      <c r="M196" s="110"/>
    </row>
    <row r="197" spans="5:13" ht="15" x14ac:dyDescent="0.25">
      <c r="E197" s="200" t="s">
        <v>444</v>
      </c>
      <c r="F197" s="201" t="s">
        <v>445</v>
      </c>
      <c r="G197" s="228"/>
      <c r="H197" s="229"/>
      <c r="I197" s="230"/>
      <c r="J197" s="114"/>
      <c r="K197" s="114"/>
      <c r="L197" s="77"/>
      <c r="M197" s="231"/>
    </row>
    <row r="198" spans="5:13" ht="15" x14ac:dyDescent="0.25">
      <c r="E198" s="179" t="s">
        <v>446</v>
      </c>
      <c r="F198" s="79" t="s">
        <v>68</v>
      </c>
      <c r="G198" s="86" t="s">
        <v>87</v>
      </c>
      <c r="H198" s="91" t="s">
        <v>30</v>
      </c>
      <c r="I198" s="81">
        <v>41</v>
      </c>
      <c r="J198" s="82"/>
      <c r="K198" s="83"/>
      <c r="L198" s="84"/>
      <c r="M198" s="110"/>
    </row>
    <row r="199" spans="5:13" ht="15" x14ac:dyDescent="0.25">
      <c r="E199" s="179" t="s">
        <v>447</v>
      </c>
      <c r="F199" s="79" t="s">
        <v>448</v>
      </c>
      <c r="G199" s="86" t="s">
        <v>87</v>
      </c>
      <c r="H199" s="91" t="s">
        <v>30</v>
      </c>
      <c r="I199" s="81">
        <v>41</v>
      </c>
      <c r="J199" s="82"/>
      <c r="K199" s="83"/>
      <c r="L199" s="84"/>
      <c r="M199" s="110"/>
    </row>
    <row r="200" spans="5:13" ht="15" x14ac:dyDescent="0.25">
      <c r="E200" s="179" t="s">
        <v>449</v>
      </c>
      <c r="F200" s="79" t="s">
        <v>450</v>
      </c>
      <c r="G200" s="86" t="s">
        <v>87</v>
      </c>
      <c r="H200" s="91" t="s">
        <v>30</v>
      </c>
      <c r="I200" s="81">
        <v>41</v>
      </c>
      <c r="J200" s="82"/>
      <c r="K200" s="83"/>
      <c r="L200" s="84"/>
      <c r="M200" s="110"/>
    </row>
    <row r="201" spans="5:13" ht="15" x14ac:dyDescent="0.25">
      <c r="E201" s="200" t="s">
        <v>451</v>
      </c>
      <c r="F201" s="201" t="s">
        <v>283</v>
      </c>
      <c r="G201" s="228"/>
      <c r="H201" s="229"/>
      <c r="I201" s="230"/>
      <c r="J201" s="114"/>
      <c r="K201" s="114"/>
      <c r="L201" s="115"/>
      <c r="M201" s="231"/>
    </row>
    <row r="202" spans="5:13" ht="15" x14ac:dyDescent="0.25">
      <c r="E202" s="179" t="s">
        <v>452</v>
      </c>
      <c r="F202" s="89" t="s">
        <v>453</v>
      </c>
      <c r="G202" s="86" t="s">
        <v>87</v>
      </c>
      <c r="H202" s="91" t="s">
        <v>30</v>
      </c>
      <c r="I202" s="94">
        <v>41</v>
      </c>
      <c r="J202" s="82"/>
      <c r="K202" s="83"/>
      <c r="L202" s="84"/>
      <c r="M202" s="110"/>
    </row>
    <row r="203" spans="5:13" ht="15" x14ac:dyDescent="0.25">
      <c r="E203" s="200" t="s">
        <v>454</v>
      </c>
      <c r="F203" s="201" t="s">
        <v>284</v>
      </c>
      <c r="G203" s="228"/>
      <c r="H203" s="229"/>
      <c r="I203" s="230"/>
      <c r="J203" s="114"/>
      <c r="K203" s="114"/>
      <c r="L203" s="115"/>
      <c r="M203" s="231"/>
    </row>
    <row r="204" spans="5:13" ht="15" x14ac:dyDescent="0.25">
      <c r="E204" s="179" t="s">
        <v>455</v>
      </c>
      <c r="F204" s="85" t="s">
        <v>69</v>
      </c>
      <c r="G204" s="86" t="s">
        <v>87</v>
      </c>
      <c r="H204" s="86" t="s">
        <v>39</v>
      </c>
      <c r="I204" s="81">
        <v>1300</v>
      </c>
      <c r="J204" s="82"/>
      <c r="K204" s="83"/>
      <c r="L204" s="84"/>
      <c r="M204" s="110"/>
    </row>
    <row r="205" spans="5:13" ht="15.75" thickBot="1" x14ac:dyDescent="0.3">
      <c r="E205" s="179" t="s">
        <v>456</v>
      </c>
      <c r="F205" s="85" t="s">
        <v>192</v>
      </c>
      <c r="G205" s="86" t="s">
        <v>87</v>
      </c>
      <c r="H205" s="86" t="s">
        <v>39</v>
      </c>
      <c r="I205" s="81">
        <v>900</v>
      </c>
      <c r="J205" s="82"/>
      <c r="K205" s="83"/>
      <c r="L205" s="84"/>
      <c r="M205" s="110"/>
    </row>
    <row r="206" spans="5:13" ht="15.75" thickBot="1" x14ac:dyDescent="0.3">
      <c r="E206" s="116"/>
      <c r="F206" s="117" t="s">
        <v>285</v>
      </c>
      <c r="G206" s="118"/>
      <c r="H206" s="119"/>
      <c r="I206" s="120"/>
      <c r="J206" s="121"/>
      <c r="K206" s="121"/>
      <c r="L206" s="122"/>
      <c r="M206" s="123"/>
    </row>
    <row r="207" spans="5:13" ht="15.75" thickBot="1" x14ac:dyDescent="0.3">
      <c r="E207" s="124"/>
      <c r="F207" s="125"/>
      <c r="G207" s="124"/>
      <c r="H207" s="126"/>
      <c r="I207" s="127"/>
      <c r="J207" s="128"/>
      <c r="K207" s="128"/>
      <c r="L207" s="129"/>
      <c r="M207" s="129"/>
    </row>
    <row r="208" spans="5:13" ht="15" x14ac:dyDescent="0.25">
      <c r="E208" s="130"/>
      <c r="F208" s="131" t="s">
        <v>286</v>
      </c>
      <c r="G208" s="131"/>
      <c r="H208" s="132"/>
      <c r="I208" s="133"/>
      <c r="J208" s="134"/>
      <c r="K208" s="134"/>
      <c r="L208" s="134"/>
      <c r="M208" s="135"/>
    </row>
    <row r="209" spans="5:13" ht="15" x14ac:dyDescent="0.25">
      <c r="E209" s="136" t="s">
        <v>287</v>
      </c>
      <c r="F209" s="137" t="s">
        <v>288</v>
      </c>
      <c r="G209" s="137"/>
      <c r="H209" s="138"/>
      <c r="I209" s="139"/>
      <c r="J209" s="139"/>
      <c r="K209" s="140"/>
      <c r="L209" s="141"/>
      <c r="M209" s="142"/>
    </row>
    <row r="210" spans="5:13" ht="15" x14ac:dyDescent="0.25">
      <c r="E210" s="143" t="s">
        <v>289</v>
      </c>
      <c r="F210" s="144" t="s">
        <v>290</v>
      </c>
      <c r="G210" s="144"/>
      <c r="H210" s="145"/>
      <c r="I210" s="146"/>
      <c r="J210" s="139"/>
      <c r="K210" s="147"/>
      <c r="L210" s="148"/>
      <c r="M210" s="149"/>
    </row>
    <row r="211" spans="5:13" ht="15" x14ac:dyDescent="0.25">
      <c r="E211" s="150" t="s">
        <v>291</v>
      </c>
      <c r="F211" s="151" t="s">
        <v>292</v>
      </c>
      <c r="G211" s="151"/>
      <c r="H211" s="151"/>
      <c r="I211" s="152"/>
      <c r="J211" s="153"/>
      <c r="K211" s="154"/>
      <c r="L211" s="154"/>
      <c r="M211" s="155"/>
    </row>
    <row r="212" spans="5:13" ht="15" x14ac:dyDescent="0.25">
      <c r="E212" s="136" t="s">
        <v>293</v>
      </c>
      <c r="F212" s="137" t="s">
        <v>294</v>
      </c>
      <c r="G212" s="137"/>
      <c r="H212" s="138"/>
      <c r="I212" s="139"/>
      <c r="J212" s="139"/>
      <c r="K212" s="140"/>
      <c r="L212" s="141"/>
      <c r="M212" s="142"/>
    </row>
    <row r="213" spans="5:13" ht="15" x14ac:dyDescent="0.25">
      <c r="E213" s="143" t="s">
        <v>295</v>
      </c>
      <c r="F213" s="144" t="s">
        <v>296</v>
      </c>
      <c r="G213" s="144"/>
      <c r="H213" s="145"/>
      <c r="I213" s="146"/>
      <c r="J213" s="139"/>
      <c r="K213" s="147"/>
      <c r="L213" s="141"/>
      <c r="M213" s="149"/>
    </row>
    <row r="214" spans="5:13" ht="15" x14ac:dyDescent="0.25">
      <c r="E214" s="150" t="s">
        <v>297</v>
      </c>
      <c r="F214" s="151" t="s">
        <v>298</v>
      </c>
      <c r="G214" s="151"/>
      <c r="H214" s="151"/>
      <c r="I214" s="152"/>
      <c r="J214" s="153"/>
      <c r="K214" s="154"/>
      <c r="L214" s="154"/>
      <c r="M214" s="155"/>
    </row>
    <row r="215" spans="5:13" ht="15" x14ac:dyDescent="0.25">
      <c r="E215" s="136" t="s">
        <v>299</v>
      </c>
      <c r="F215" s="137" t="s">
        <v>300</v>
      </c>
      <c r="G215" s="137"/>
      <c r="H215" s="138"/>
      <c r="I215" s="139"/>
      <c r="J215" s="139"/>
      <c r="K215" s="140"/>
      <c r="L215" s="141"/>
      <c r="M215" s="142"/>
    </row>
    <row r="216" spans="5:13" ht="15" x14ac:dyDescent="0.25">
      <c r="E216" s="150" t="s">
        <v>301</v>
      </c>
      <c r="F216" s="151" t="s">
        <v>302</v>
      </c>
      <c r="G216" s="151"/>
      <c r="H216" s="151"/>
      <c r="I216" s="152"/>
      <c r="J216" s="153"/>
      <c r="K216" s="154"/>
      <c r="L216" s="154"/>
      <c r="M216" s="155"/>
    </row>
    <row r="217" spans="5:13" ht="15" x14ac:dyDescent="0.25">
      <c r="E217" s="136" t="s">
        <v>303</v>
      </c>
      <c r="F217" s="137" t="s">
        <v>304</v>
      </c>
      <c r="G217" s="137"/>
      <c r="H217" s="138"/>
      <c r="I217" s="139"/>
      <c r="J217" s="139"/>
      <c r="K217" s="140"/>
      <c r="L217" s="141"/>
      <c r="M217" s="142"/>
    </row>
    <row r="218" spans="5:13" ht="15.75" thickBot="1" x14ac:dyDescent="0.3">
      <c r="E218" s="156" t="s">
        <v>305</v>
      </c>
      <c r="F218" s="157" t="s">
        <v>306</v>
      </c>
      <c r="G218" s="157"/>
      <c r="H218" s="158"/>
      <c r="I218" s="159"/>
      <c r="J218" s="160"/>
      <c r="K218" s="160"/>
      <c r="L218" s="160"/>
      <c r="M218" s="161"/>
    </row>
  </sheetData>
  <mergeCells count="3">
    <mergeCell ref="E2:M2"/>
    <mergeCell ref="E8:M8"/>
    <mergeCell ref="E9:M11"/>
  </mergeCells>
  <pageMargins left="0.70866141732283472" right="0.70866141732283472" top="0.74803149606299213" bottom="0.74803149606299213" header="0.31496062992125984" footer="0.31496062992125984"/>
  <pageSetup paperSize="9" scale="36" fitToHeight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4" zoomScale="85" zoomScaleNormal="85" workbookViewId="0">
      <selection activeCell="O10" sqref="O10"/>
    </sheetView>
  </sheetViews>
  <sheetFormatPr baseColWidth="10" defaultRowHeight="15" x14ac:dyDescent="0.25"/>
  <cols>
    <col min="2" max="2" width="11.85546875" bestFit="1" customWidth="1"/>
    <col min="3" max="3" width="12.140625" bestFit="1" customWidth="1"/>
    <col min="4" max="4" width="14.28515625" bestFit="1" customWidth="1"/>
    <col min="12" max="12" width="12.140625" bestFit="1" customWidth="1"/>
    <col min="13" max="13" width="13.42578125" bestFit="1" customWidth="1"/>
    <col min="14" max="14" width="15.28515625" bestFit="1" customWidth="1"/>
    <col min="15" max="15" width="12.42578125" bestFit="1" customWidth="1"/>
  </cols>
  <sheetData>
    <row r="1" spans="1:15" ht="15.75" thickBot="1" x14ac:dyDescent="0.3"/>
    <row r="2" spans="1:15" ht="15.75" thickBot="1" x14ac:dyDescent="0.3">
      <c r="A2" s="2">
        <v>44378</v>
      </c>
      <c r="B2" s="244" t="s">
        <v>0</v>
      </c>
      <c r="C2" s="245"/>
      <c r="D2" s="1" t="s">
        <v>1</v>
      </c>
      <c r="E2" s="9" t="s">
        <v>2</v>
      </c>
    </row>
    <row r="3" spans="1:15" ht="29.45" customHeight="1" thickBot="1" x14ac:dyDescent="0.3">
      <c r="A3" s="21">
        <v>44378</v>
      </c>
      <c r="B3" s="244" t="s">
        <v>12</v>
      </c>
      <c r="C3" s="245"/>
      <c r="D3" s="19" t="s">
        <v>1</v>
      </c>
      <c r="E3" s="20" t="s">
        <v>13</v>
      </c>
    </row>
    <row r="5" spans="1:15" ht="15.75" thickBot="1" x14ac:dyDescent="0.3"/>
    <row r="6" spans="1:15" ht="15.75" thickBot="1" x14ac:dyDescent="0.3">
      <c r="H6" s="22"/>
      <c r="I6" s="22"/>
      <c r="K6" s="15" t="s">
        <v>3</v>
      </c>
      <c r="L6" s="16" t="s">
        <v>4</v>
      </c>
      <c r="M6" s="16" t="s">
        <v>10</v>
      </c>
      <c r="N6" s="37" t="s">
        <v>24</v>
      </c>
      <c r="O6" s="17" t="s">
        <v>11</v>
      </c>
    </row>
    <row r="7" spans="1:15" x14ac:dyDescent="0.25">
      <c r="H7" s="23"/>
      <c r="I7" s="24"/>
      <c r="K7" s="12" t="s">
        <v>5</v>
      </c>
      <c r="L7" s="13">
        <v>333.36</v>
      </c>
      <c r="M7" s="14">
        <f>L7*1.1536</f>
        <v>384.56409600000001</v>
      </c>
      <c r="N7" s="14">
        <f>L7*$O$33</f>
        <v>96.781935483870981</v>
      </c>
      <c r="O7" s="39">
        <f>SUM(L7:N7)</f>
        <v>814.7060314838709</v>
      </c>
    </row>
    <row r="8" spans="1:15" x14ac:dyDescent="0.25">
      <c r="H8" s="23"/>
      <c r="I8" s="24"/>
      <c r="K8" s="5" t="s">
        <v>6</v>
      </c>
      <c r="L8" s="4">
        <v>284.05</v>
      </c>
      <c r="M8" s="4">
        <f t="shared" ref="M8:M11" si="0">L8*1.1536</f>
        <v>327.68007999999998</v>
      </c>
      <c r="N8" s="14">
        <f>L8*$O$33</f>
        <v>82.466129032258067</v>
      </c>
      <c r="O8" s="39">
        <f t="shared" ref="O8:O11" si="1">SUM(L8:N8)</f>
        <v>694.19620903225814</v>
      </c>
    </row>
    <row r="9" spans="1:15" x14ac:dyDescent="0.25">
      <c r="H9" s="23"/>
      <c r="I9" s="24"/>
      <c r="K9" s="5" t="s">
        <v>7</v>
      </c>
      <c r="L9" s="4">
        <v>261.89</v>
      </c>
      <c r="M9" s="4">
        <f t="shared" si="0"/>
        <v>302.11630399999996</v>
      </c>
      <c r="N9" s="14">
        <f>L9*$O$33</f>
        <v>76.032580645161289</v>
      </c>
      <c r="O9" s="39">
        <f t="shared" si="1"/>
        <v>640.03888464516126</v>
      </c>
    </row>
    <row r="10" spans="1:15" x14ac:dyDescent="0.25">
      <c r="H10" s="23"/>
      <c r="I10" s="24"/>
      <c r="K10" s="5" t="s">
        <v>8</v>
      </c>
      <c r="L10" s="4">
        <v>240.43</v>
      </c>
      <c r="M10" s="4">
        <f t="shared" si="0"/>
        <v>277.36004800000001</v>
      </c>
      <c r="N10" s="14">
        <f>L10*$O$33</f>
        <v>69.802258064516138</v>
      </c>
      <c r="O10" s="39">
        <f t="shared" si="1"/>
        <v>587.59230606451615</v>
      </c>
    </row>
    <row r="11" spans="1:15" ht="15.75" thickBot="1" x14ac:dyDescent="0.3">
      <c r="H11" s="23"/>
      <c r="I11" s="24"/>
      <c r="K11" s="7" t="s">
        <v>9</v>
      </c>
      <c r="L11" s="11">
        <f>43623.85/176</f>
        <v>247.86278409090909</v>
      </c>
      <c r="M11" s="11">
        <f t="shared" si="0"/>
        <v>285.93450772727272</v>
      </c>
      <c r="N11" s="38">
        <f>L11*$O$33</f>
        <v>71.960163123167163</v>
      </c>
      <c r="O11" s="40">
        <f t="shared" si="1"/>
        <v>605.7574549413489</v>
      </c>
    </row>
    <row r="13" spans="1:15" x14ac:dyDescent="0.25">
      <c r="N13" s="18"/>
    </row>
    <row r="16" spans="1:15" x14ac:dyDescent="0.25">
      <c r="O16" t="s">
        <v>35</v>
      </c>
    </row>
    <row r="18" spans="2:14" ht="15.75" thickBot="1" x14ac:dyDescent="0.3"/>
    <row r="19" spans="2:14" x14ac:dyDescent="0.25">
      <c r="B19" s="25"/>
      <c r="C19" s="26"/>
      <c r="D19" s="26"/>
      <c r="E19" s="26"/>
      <c r="F19" s="26"/>
      <c r="G19" s="27"/>
    </row>
    <row r="20" spans="2:14" x14ac:dyDescent="0.25">
      <c r="B20" s="28"/>
      <c r="C20" s="29"/>
      <c r="D20" s="29"/>
      <c r="E20" s="29"/>
      <c r="F20" s="29"/>
      <c r="G20" s="30"/>
      <c r="I20" s="35" t="s">
        <v>14</v>
      </c>
    </row>
    <row r="21" spans="2:14" x14ac:dyDescent="0.25">
      <c r="B21" s="28"/>
      <c r="C21" s="29"/>
      <c r="D21" s="29"/>
      <c r="E21" s="29"/>
      <c r="F21" s="29"/>
      <c r="G21" s="30"/>
    </row>
    <row r="22" spans="2:14" x14ac:dyDescent="0.25">
      <c r="B22" s="28"/>
      <c r="C22" s="29"/>
      <c r="D22" s="29"/>
      <c r="E22" s="29"/>
      <c r="F22" s="29"/>
      <c r="G22" s="30"/>
    </row>
    <row r="23" spans="2:14" ht="15.75" thickBot="1" x14ac:dyDescent="0.3">
      <c r="B23" s="31"/>
      <c r="C23" s="32"/>
      <c r="D23" s="32"/>
      <c r="E23" s="32"/>
      <c r="F23" s="32"/>
      <c r="G23" s="33"/>
    </row>
    <row r="24" spans="2:14" ht="15.75" thickBot="1" x14ac:dyDescent="0.3">
      <c r="B24" s="23"/>
      <c r="C24" s="23"/>
      <c r="D24" s="23"/>
      <c r="E24" s="23"/>
      <c r="F24" s="23"/>
      <c r="G24" s="23"/>
    </row>
    <row r="25" spans="2:14" ht="15.75" thickBot="1" x14ac:dyDescent="0.3">
      <c r="B25" s="25"/>
      <c r="C25" s="26"/>
      <c r="D25" s="26"/>
      <c r="E25" s="26"/>
      <c r="F25" s="26"/>
      <c r="G25" s="27"/>
    </row>
    <row r="26" spans="2:14" ht="15.75" thickBot="1" x14ac:dyDescent="0.3">
      <c r="B26" s="28"/>
      <c r="C26" s="29"/>
      <c r="D26" s="29"/>
      <c r="E26" s="29"/>
      <c r="F26" s="29"/>
      <c r="G26" s="30"/>
      <c r="I26" t="s">
        <v>15</v>
      </c>
      <c r="N26" s="34">
        <f>5*8+4</f>
        <v>44</v>
      </c>
    </row>
    <row r="27" spans="2:14" ht="15.75" thickBot="1" x14ac:dyDescent="0.3">
      <c r="B27" s="31"/>
      <c r="C27" s="32"/>
      <c r="D27" s="32"/>
      <c r="E27" s="32"/>
      <c r="F27" s="32"/>
      <c r="G27" s="33"/>
    </row>
    <row r="30" spans="2:14" ht="15.75" thickBot="1" x14ac:dyDescent="0.3"/>
    <row r="31" spans="2:14" x14ac:dyDescent="0.25">
      <c r="D31" s="46"/>
      <c r="E31" s="47" t="s">
        <v>16</v>
      </c>
      <c r="F31" s="47" t="s">
        <v>17</v>
      </c>
      <c r="G31" s="47" t="s">
        <v>18</v>
      </c>
      <c r="H31" s="47" t="s">
        <v>19</v>
      </c>
      <c r="I31" s="47" t="s">
        <v>20</v>
      </c>
      <c r="J31" s="47" t="s">
        <v>21</v>
      </c>
      <c r="K31" s="47" t="s">
        <v>22</v>
      </c>
      <c r="L31" s="50"/>
      <c r="M31" s="50"/>
      <c r="N31" s="48"/>
    </row>
    <row r="32" spans="2:14" ht="15.75" thickBot="1" x14ac:dyDescent="0.3">
      <c r="D32" s="5" t="s">
        <v>23</v>
      </c>
      <c r="E32" s="42">
        <v>8</v>
      </c>
      <c r="F32" s="42">
        <v>8</v>
      </c>
      <c r="G32" s="42">
        <v>8</v>
      </c>
      <c r="H32" s="42">
        <v>8</v>
      </c>
      <c r="I32" s="42">
        <v>8</v>
      </c>
      <c r="J32" s="42">
        <v>4</v>
      </c>
      <c r="K32" s="3"/>
      <c r="L32" s="43">
        <f>SUM(E32:K32)</f>
        <v>44</v>
      </c>
      <c r="M32" s="10">
        <f>+$L$7</f>
        <v>333.36</v>
      </c>
      <c r="N32" s="6">
        <f>+M32*L32</f>
        <v>14667.84</v>
      </c>
    </row>
    <row r="33" spans="4:16" ht="15.75" thickBot="1" x14ac:dyDescent="0.3">
      <c r="D33" s="5" t="s">
        <v>24</v>
      </c>
      <c r="E33" s="44">
        <v>2</v>
      </c>
      <c r="F33" s="44">
        <v>2</v>
      </c>
      <c r="G33" s="44">
        <v>2</v>
      </c>
      <c r="H33" s="44">
        <v>2</v>
      </c>
      <c r="I33" s="44">
        <v>2</v>
      </c>
      <c r="J33" s="44">
        <v>2</v>
      </c>
      <c r="K33" s="44"/>
      <c r="L33" s="45">
        <f>SUM(E33:K33)*1.5</f>
        <v>18</v>
      </c>
      <c r="M33" s="10">
        <f>+$L$7</f>
        <v>333.36</v>
      </c>
      <c r="N33" s="6">
        <f>+M33*L33</f>
        <v>6000.4800000000005</v>
      </c>
      <c r="O33" s="41">
        <f>N33/N34</f>
        <v>0.29032258064516131</v>
      </c>
      <c r="P33" s="36" t="s">
        <v>26</v>
      </c>
    </row>
    <row r="34" spans="4:16" ht="15.75" thickBot="1" x14ac:dyDescent="0.3">
      <c r="D34" s="7" t="s">
        <v>25</v>
      </c>
      <c r="E34" s="49"/>
      <c r="F34" s="49"/>
      <c r="G34" s="49"/>
      <c r="H34" s="49"/>
      <c r="I34" s="49"/>
      <c r="J34" s="49"/>
      <c r="K34" s="49"/>
      <c r="L34" s="51">
        <f>SUM(L32:L33)</f>
        <v>62</v>
      </c>
      <c r="M34" s="49"/>
      <c r="N34" s="8">
        <f>SUM(N32:N33)</f>
        <v>20668.32</v>
      </c>
    </row>
  </sheetData>
  <sheetProtection selectLockedCells="1" selectUnlockedCells="1"/>
  <mergeCells count="2">
    <mergeCell ref="B2:C2"/>
    <mergeCell ref="B3:C3"/>
  </mergeCells>
  <hyperlinks>
    <hyperlink ref="E2" r:id="rId1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8C49E8B722CA4C9053B08F22F09939" ma:contentTypeVersion="8" ma:contentTypeDescription="Crear nuevo documento." ma:contentTypeScope="" ma:versionID="f45c8d275e4b70b45e022e2c0c442894">
  <xsd:schema xmlns:xsd="http://www.w3.org/2001/XMLSchema" xmlns:xs="http://www.w3.org/2001/XMLSchema" xmlns:p="http://schemas.microsoft.com/office/2006/metadata/properties" xmlns:ns2="62ce168b-e8be-4cdb-9ce2-d5aa6e61e5f9" targetNamespace="http://schemas.microsoft.com/office/2006/metadata/properties" ma:root="true" ma:fieldsID="f313f3da36f21bc315eb143a9bffb2ab" ns2:_="">
    <xsd:import namespace="62ce168b-e8be-4cdb-9ce2-d5aa6e61e5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e168b-e8be-4cdb-9ce2-d5aa6e61e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BFFAE-A027-45AB-AC42-C17D7416CEE8}">
  <ds:schemaRefs>
    <ds:schemaRef ds:uri="http://www.w3.org/XML/1998/namespace"/>
    <ds:schemaRef ds:uri="62ce168b-e8be-4cdb-9ce2-d5aa6e61e5f9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FCD2569-3AFE-4EC8-9771-E51EA6739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ce168b-e8be-4cdb-9ce2-d5aa6e61e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485E2B-CA77-443B-9389-D6B62E562D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PO-RANCHOS</vt:lpstr>
      <vt:lpstr>MO ADICIONALES</vt:lpstr>
      <vt:lpstr>'PO-RANCHOS'!Área_de_impresión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Porto</dc:creator>
  <cp:lastModifiedBy>Anahi Gomez</cp:lastModifiedBy>
  <cp:lastPrinted>2021-07-23T18:13:35Z</cp:lastPrinted>
  <dcterms:created xsi:type="dcterms:W3CDTF">2021-06-24T21:02:44Z</dcterms:created>
  <dcterms:modified xsi:type="dcterms:W3CDTF">2021-07-23T18:36:44Z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0x010100298C49E8B722CA4C9053B08F22F09939</vt:lpwstr>
  </property>
</Properties>
</file>