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Gcia.Abastecimiento y Logística\GCIA CONTRATACIONES\AA LICITACIONES 2012- 2022\22.2022\LP 07.2022 VIVORATA - CAME -CNEL. VIDAL\PC + DWG\"/>
    </mc:Choice>
  </mc:AlternateContent>
  <bookViews>
    <workbookView xWindow="0" yWindow="0" windowWidth="20490" windowHeight="7125" tabRatio="769"/>
  </bookViews>
  <sheets>
    <sheet name="R1 - PC VIDAL" sheetId="7" r:id="rId1"/>
    <sheet name="R2 - PC VIVORATA" sheetId="4" r:id="rId2"/>
    <sheet name="R3 - PC CAMET" sheetId="6" r:id="rId3"/>
    <sheet name="Cruce Peatonal" sheetId="5" state="hidden" r:id="rId4"/>
  </sheets>
  <externalReferences>
    <externalReference r:id="rId5"/>
    <externalReference r:id="rId6"/>
  </externalReferences>
  <definedNames>
    <definedName name="_xlnm._FilterDatabase" localSheetId="0" hidden="1">'R1 - PC VIDAL'!$D$6:$M$270</definedName>
    <definedName name="_xlnm._FilterDatabase" localSheetId="1" hidden="1">'R2 - PC VIVORATA'!$D$6:$M$270</definedName>
    <definedName name="_xlnm._FilterDatabase" localSheetId="2" hidden="1">'R3 - PC CAMET'!$D$6:$M$269</definedName>
    <definedName name="ANALISISGENERALES">#REF!</definedName>
    <definedName name="_xlnm.Print_Area" localSheetId="0">'R1 - PC VIDAL'!$D$2:$M$282</definedName>
    <definedName name="_xlnm.Print_Area" localSheetId="1">'R2 - PC VIVORATA'!$D$2:$M$282</definedName>
    <definedName name="_xlnm.Print_Area" localSheetId="2">'R3 - PC CAMET'!$D$2:$M$281</definedName>
    <definedName name="INSUMOS">[1]IN!$A:$J</definedName>
    <definedName name="INSUMOSGENERALES">#REF!</definedName>
    <definedName name="MATPOND">#REF!</definedName>
    <definedName name="PC">[1]PC!$A:$I</definedName>
    <definedName name="PCVIVORATA" localSheetId="0">'R1 - PC VIDAL'!$E$6:$M$282</definedName>
    <definedName name="PCVIVORATA" localSheetId="2">'R3 - PC CAMET'!$E$6:$M$281</definedName>
    <definedName name="PCVIVORATA">'R2 - PC VIVORATA'!$E$6:$M$282</definedName>
    <definedName name="UNIDADES" localSheetId="0">[2]!Tabla1[UNIDADES]</definedName>
    <definedName name="UNIDADES" localSheetId="2">[2]!Tabla1[UNIDADES]</definedName>
    <definedName name="UNIDADES">[2]!Tabla1[UNIDADES]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5" l="1"/>
  <c r="H15" i="5"/>
  <c r="F15" i="5"/>
  <c r="G15" i="5"/>
  <c r="G30" i="5"/>
  <c r="F30" i="5"/>
  <c r="K17" i="5"/>
  <c r="E41" i="5"/>
  <c r="E42" i="5"/>
  <c r="E40" i="5"/>
  <c r="E39" i="5"/>
  <c r="C42" i="5"/>
  <c r="C41" i="5"/>
  <c r="C40" i="5"/>
  <c r="C39" i="5"/>
  <c r="F35" i="5"/>
  <c r="F34" i="5"/>
  <c r="E34" i="5"/>
  <c r="D34" i="5"/>
  <c r="D30" i="5"/>
  <c r="E30" i="5"/>
  <c r="D15" i="5"/>
  <c r="E15" i="5"/>
  <c r="G14" i="5"/>
  <c r="G29" i="5"/>
  <c r="F29" i="5"/>
  <c r="D14" i="5"/>
  <c r="F14" i="5"/>
</calcChain>
</file>

<file path=xl/sharedStrings.xml><?xml version="1.0" encoding="utf-8"?>
<sst xmlns="http://schemas.openxmlformats.org/spreadsheetml/2006/main" count="3661" uniqueCount="818">
  <si>
    <t>DESCRIPCIÓN DE TAREAS</t>
  </si>
  <si>
    <t>SIST. DE CONT.</t>
  </si>
  <si>
    <t>Unidad</t>
  </si>
  <si>
    <t xml:space="preserve">Cantidad </t>
  </si>
  <si>
    <t>Costo Unitario ($)</t>
  </si>
  <si>
    <t>Subtotal ($)</t>
  </si>
  <si>
    <t>Total Rubro ($)</t>
  </si>
  <si>
    <t>%</t>
  </si>
  <si>
    <t>7</t>
  </si>
  <si>
    <t>PLANIFICACION Y DOCUMENTACION</t>
  </si>
  <si>
    <t>7.1</t>
  </si>
  <si>
    <t>DOCUMENTACIÓN DE OBRA</t>
  </si>
  <si>
    <t>7.1.1</t>
  </si>
  <si>
    <t>Ingeniería de detalle</t>
  </si>
  <si>
    <t>AA</t>
  </si>
  <si>
    <t>gl</t>
  </si>
  <si>
    <t>7.1.2</t>
  </si>
  <si>
    <t>Planos Conforme a Obra y Manuales de mantenimiento</t>
  </si>
  <si>
    <t>8</t>
  </si>
  <si>
    <t>CALIDAD, AMBIENTE E HIGIENE Y SEGURIDAD</t>
  </si>
  <si>
    <t>8.1</t>
  </si>
  <si>
    <t>8.2</t>
  </si>
  <si>
    <t>Gestión - Control de la Calidad</t>
  </si>
  <si>
    <t>9</t>
  </si>
  <si>
    <t>TAREAS PRELIMINARES</t>
  </si>
  <si>
    <t>9.1</t>
  </si>
  <si>
    <t>OBRADOR, CERCOS Y CARTELERÍA</t>
  </si>
  <si>
    <t>10</t>
  </si>
  <si>
    <t>EJECUCION DE OBRA CIVIL</t>
  </si>
  <si>
    <t>10.1</t>
  </si>
  <si>
    <t>DEMOLICIONES</t>
  </si>
  <si>
    <t>10.1.1</t>
  </si>
  <si>
    <t>Demolición de pisos interiores, exteriores, solados, carpetas y contrapisos</t>
  </si>
  <si>
    <t>m2</t>
  </si>
  <si>
    <t>10.1.2</t>
  </si>
  <si>
    <t xml:space="preserve">Retiro de columnas de alumbrado existentes </t>
  </si>
  <si>
    <t>u</t>
  </si>
  <si>
    <t>10.1.4</t>
  </si>
  <si>
    <t>Retiro de rejas perimetrales y cerco entre vías</t>
  </si>
  <si>
    <t>ml</t>
  </si>
  <si>
    <t>10.1.6</t>
  </si>
  <si>
    <t>Picado de revoques y revestimientos en paredes</t>
  </si>
  <si>
    <t>10.1.11</t>
  </si>
  <si>
    <t xml:space="preserve">Demolición de mampostería de ladrillo común o cerámico y tabique de madera </t>
  </si>
  <si>
    <t>m3</t>
  </si>
  <si>
    <t>10.1.13</t>
  </si>
  <si>
    <t>Desarme de Abrigos y cubiertas (cubiertas de chapa y teja, aislaciones y tirantes en mal estado)</t>
  </si>
  <si>
    <t>10.1.20</t>
  </si>
  <si>
    <t>Demolición de elementos de H° A° (losa, vigas y tabiques de hormigón armado y borde de andén de H°A°)</t>
  </si>
  <si>
    <t>10.1.21</t>
  </si>
  <si>
    <t>Desmonte y retiro de instalaciones en desuso (cañerias, cajas, cables, art. de iluminación)</t>
  </si>
  <si>
    <t>10.1.22</t>
  </si>
  <si>
    <t>Retiro de instalación sanitaria (incluye artefactos y accesorios)</t>
  </si>
  <si>
    <t>10.1.23</t>
  </si>
  <si>
    <t xml:space="preserve">Retiro y Demoliciones varias </t>
  </si>
  <si>
    <t xml:space="preserve">u </t>
  </si>
  <si>
    <t>10.3</t>
  </si>
  <si>
    <t>ANDENES</t>
  </si>
  <si>
    <t>10.3.2</t>
  </si>
  <si>
    <t>Excavación y Relleno Bajo andenes bajos</t>
  </si>
  <si>
    <t>10.3.3</t>
  </si>
  <si>
    <t>Film de polietileno 200 micrones</t>
  </si>
  <si>
    <t>10.3.4</t>
  </si>
  <si>
    <t>Ejecución de Hormigon de Limpieza (Esp: 7 cm)</t>
  </si>
  <si>
    <t>10.3.10</t>
  </si>
  <si>
    <t>Platea conformación andén bajo</t>
  </si>
  <si>
    <t>10.3.11</t>
  </si>
  <si>
    <t>Viga de Borde para andenes bajos</t>
  </si>
  <si>
    <t>10.3.12</t>
  </si>
  <si>
    <t xml:space="preserve">Carpeta de nivelación </t>
  </si>
  <si>
    <t>10.3.13</t>
  </si>
  <si>
    <t>Borde de Andén (Borde Reglamentario y finales de andén)</t>
  </si>
  <si>
    <t>10.3.14</t>
  </si>
  <si>
    <t>Solados hápticos complementarios</t>
  </si>
  <si>
    <t>10.3.17</t>
  </si>
  <si>
    <t>Reparación de Nariz de andén</t>
  </si>
  <si>
    <t>10.5</t>
  </si>
  <si>
    <t>ACCESOS</t>
  </si>
  <si>
    <t>10.5.1</t>
  </si>
  <si>
    <t>Veredas de Acceso</t>
  </si>
  <si>
    <t>10.5.1.1</t>
  </si>
  <si>
    <t>Excavación y Relleno</t>
  </si>
  <si>
    <t>10.5.1.7</t>
  </si>
  <si>
    <t>Colocación de Gravilla</t>
  </si>
  <si>
    <t>10.5.2</t>
  </si>
  <si>
    <t xml:space="preserve">Cruces peatonales a nivel entre vías (PAN) </t>
  </si>
  <si>
    <t>10.5.2.2</t>
  </si>
  <si>
    <t>Ejecución de Solados de Hormigón Peinado</t>
  </si>
  <si>
    <t>10.5.2.3</t>
  </si>
  <si>
    <t xml:space="preserve">Provisión e instalación de losetas premoldeadas </t>
  </si>
  <si>
    <t>10.5.2.4</t>
  </si>
  <si>
    <t>Cañeros 1 de 4" y 1 de 6" de pvc de 3,2mm, incluye 4 camaras de inspección de 60x60</t>
  </si>
  <si>
    <t>10.5.2.5</t>
  </si>
  <si>
    <t>Ejecución de Nuevos Laberintos</t>
  </si>
  <si>
    <t>10.5.2.6</t>
  </si>
  <si>
    <t>Ejecución de barandas complementarias en hierro redondo.</t>
  </si>
  <si>
    <t>10.5.3</t>
  </si>
  <si>
    <t>Rampas de acceso</t>
  </si>
  <si>
    <t>10.5.3.1</t>
  </si>
  <si>
    <t>Rampa 1 tramo</t>
  </si>
  <si>
    <t>10.6</t>
  </si>
  <si>
    <t xml:space="preserve">INSTALACIONES </t>
  </si>
  <si>
    <t>10.6.1</t>
  </si>
  <si>
    <t>INSTALACIONES ELÉCTRICAS, DATOS, AUDIOS Y CCTV</t>
  </si>
  <si>
    <t>10.6.2</t>
  </si>
  <si>
    <t>INSTALACIONES SANITARIAS</t>
  </si>
  <si>
    <t>10.6.2.1</t>
  </si>
  <si>
    <t>10.6.2.1.1</t>
  </si>
  <si>
    <t>Coneción de Alimentación</t>
  </si>
  <si>
    <t>10.6.2.1.1.2</t>
  </si>
  <si>
    <t>Nueva conexión a la red de agua</t>
  </si>
  <si>
    <t>10.6.2.1.1.3</t>
  </si>
  <si>
    <t>Nueva Perforación</t>
  </si>
  <si>
    <t>10.6.2.1.2</t>
  </si>
  <si>
    <t>Provisión e Instalación de Tanque Cisterna de 1500 lts (incluye platea de apoyo en HºAº)</t>
  </si>
  <si>
    <t>10.6.2.1.3</t>
  </si>
  <si>
    <t>Instalación de Bomba de Impulsión para Tanque Cisterna c/ interruptor automático s/cálculo</t>
  </si>
  <si>
    <t>10.6.2.1.4</t>
  </si>
  <si>
    <t>Tanque de Reserva</t>
  </si>
  <si>
    <t>10.6.2.1.5</t>
  </si>
  <si>
    <t>Cañerías de Alimentación de Distribución de Agua Fría</t>
  </si>
  <si>
    <t>10.6.2.1.6</t>
  </si>
  <si>
    <t>Cañerías de Alimentación de Distribución de Caliente</t>
  </si>
  <si>
    <t>10.6.2.1.7</t>
  </si>
  <si>
    <t xml:space="preserve">Cañerías de Alimentación para Canillas para lavado de andenes </t>
  </si>
  <si>
    <t>10.6.2.1.8</t>
  </si>
  <si>
    <t>Bombas Presurizadoras</t>
  </si>
  <si>
    <t>10.6.2.1.9</t>
  </si>
  <si>
    <t>Canilla de Servicio de Andenes</t>
  </si>
  <si>
    <t>10.6.2.1.12</t>
  </si>
  <si>
    <t>Termotanque eléctrico</t>
  </si>
  <si>
    <t>10.6.2.2</t>
  </si>
  <si>
    <t xml:space="preserve">CLOACALES </t>
  </si>
  <si>
    <t>10.6.2.2.1</t>
  </si>
  <si>
    <t>Conexión</t>
  </si>
  <si>
    <t>10.6.2.2.1.3</t>
  </si>
  <si>
    <t>Instalación de Sistemas de Tratamiento (Bidigestores s/cálculo + Pozo Absorbente) (incluye gestión ante ADA)</t>
  </si>
  <si>
    <t>10.6.2.2.2</t>
  </si>
  <si>
    <t>Cañería de desagües primarios y secundarios</t>
  </si>
  <si>
    <t>10.6.2.2.3</t>
  </si>
  <si>
    <t>Cámaras de inspección</t>
  </si>
  <si>
    <t>10.6.2.2.5</t>
  </si>
  <si>
    <t xml:space="preserve">Saneamiento y Cegado de Pozos Absorbentes existentes </t>
  </si>
  <si>
    <t>10.6.2.3</t>
  </si>
  <si>
    <t>10.6.2.3.1</t>
  </si>
  <si>
    <t>Limpieza y desobstrucción de desagües pluviales existentes</t>
  </si>
  <si>
    <t>10.6.2.3.3</t>
  </si>
  <si>
    <t xml:space="preserve">Bocas de Desagüe </t>
  </si>
  <si>
    <t>Uni.</t>
  </si>
  <si>
    <t>10.6.2.3.5</t>
  </si>
  <si>
    <t>Cananaletas de desagüe</t>
  </si>
  <si>
    <t>10.6.2.3.7</t>
  </si>
  <si>
    <t>Cañerías Pluviales (Tendido de desagues pluviales troncales, desde bocas de desagüe y rejilas a desembocaduras existentes (Red Pluvial Municipal, Cordón Cuneta, Zanja a cielo abierto)).</t>
  </si>
  <si>
    <t>10.6.2.3.9</t>
  </si>
  <si>
    <t>Camaras de inspección pluvial</t>
  </si>
  <si>
    <t>10.6.2.3.12</t>
  </si>
  <si>
    <t xml:space="preserve">Reemplazo de bajadas pluviales por caños de hierro fundido de 4" en Semicubiertos </t>
  </si>
  <si>
    <t>10.6.3</t>
  </si>
  <si>
    <t>INST. DETECCION DE INCENDIO</t>
  </si>
  <si>
    <t>10.6.3.4</t>
  </si>
  <si>
    <t xml:space="preserve">Señalización Reglamentaria </t>
  </si>
  <si>
    <t>10.6.3.6</t>
  </si>
  <si>
    <t>Instalación de un Sistema de Alarma contra Incendios</t>
  </si>
  <si>
    <t>10.6.3.7</t>
  </si>
  <si>
    <t>Matafuegos</t>
  </si>
  <si>
    <t>10.6.4</t>
  </si>
  <si>
    <t>INSTALACÓN DE ALARMA DE SEGURIDAD</t>
  </si>
  <si>
    <t>10.6.4.1</t>
  </si>
  <si>
    <t xml:space="preserve">Instalación de un Sistema de Alarma inhalámbrico en Boleterías </t>
  </si>
  <si>
    <t>10.6.4.2</t>
  </si>
  <si>
    <t>Instalación de boton antipanico en ventanilla que reporten a la central de alarmas</t>
  </si>
  <si>
    <t>10.7</t>
  </si>
  <si>
    <t xml:space="preserve">NUEVOS EDIFICIOS DE ESTACIÓN Y REMODELACIÓN Y/O AMPLIACIÓN DE EDIFICIOS EXISTENTES </t>
  </si>
  <si>
    <t>10.7.1</t>
  </si>
  <si>
    <t>ESTRUCTURA</t>
  </si>
  <si>
    <t>10.7.1.1</t>
  </si>
  <si>
    <t>Excavación y Relleno de Zanjas y Pozos</t>
  </si>
  <si>
    <t>10.7.1.5</t>
  </si>
  <si>
    <t>Vigas de fundación</t>
  </si>
  <si>
    <t>Vigas de encadenado de H° A°</t>
  </si>
  <si>
    <t>10.7.1.11</t>
  </si>
  <si>
    <t>Losas de Viguetas</t>
  </si>
  <si>
    <t>10.7.1.12</t>
  </si>
  <si>
    <t>Estructuras Metálicas</t>
  </si>
  <si>
    <t>Vigas conformadas con perfiles C</t>
  </si>
  <si>
    <t>10.7.2</t>
  </si>
  <si>
    <t>CUBIERTAS</t>
  </si>
  <si>
    <t>10.7.2.3</t>
  </si>
  <si>
    <t>REPARACIÓN DE CUBIERTAS</t>
  </si>
  <si>
    <t>10.7.2.3.1</t>
  </si>
  <si>
    <t>Recambio de Chapas acanaladas galvanizadas por nuevas chapas acanaladas galvanizadas prepintadas Calibre Nº 25 - incluye aislaciones, tirantes, clavaderas, babetas y cumbreras</t>
  </si>
  <si>
    <t>10.7.2.3.2</t>
  </si>
  <si>
    <t>Remplazo de tejas por chapas acanaladas galvanizadas prepintadas Calibre Nº 25 - incluye clavaderas, babetas, cumbreras y membrana con aislacion termica y acustica, tipo TBA 10</t>
  </si>
  <si>
    <t>10.7.2.3.3</t>
  </si>
  <si>
    <t>Reemplazo de Cenefas de Madera</t>
  </si>
  <si>
    <t>10.7.2.3.4</t>
  </si>
  <si>
    <t>Canaletas</t>
  </si>
  <si>
    <t>10.7.3</t>
  </si>
  <si>
    <t xml:space="preserve">MAMPOSTERIA </t>
  </si>
  <si>
    <t>10.7.3.1</t>
  </si>
  <si>
    <t>Cajón Hidrófugo</t>
  </si>
  <si>
    <t>10.7.3.3</t>
  </si>
  <si>
    <t xml:space="preserve">Ejecución de mampostería de ladrillos cerámicos huecos de 12 cm </t>
  </si>
  <si>
    <t>10.7.3.4</t>
  </si>
  <si>
    <t xml:space="preserve">Ejecución de mampostería de ladrillos cerámicos huecos de 18 cm  </t>
  </si>
  <si>
    <t>10.7.3.5</t>
  </si>
  <si>
    <t xml:space="preserve">Tabiques de Placa de Roca de Yeso </t>
  </si>
  <si>
    <t>10.7.3.6</t>
  </si>
  <si>
    <t>Muro de ladrillo a la vista</t>
  </si>
  <si>
    <t>10.7.3.8</t>
  </si>
  <si>
    <t>Anulación con ladrillo común de Chimeneas</t>
  </si>
  <si>
    <t>10.7.4</t>
  </si>
  <si>
    <t>REVOQUES</t>
  </si>
  <si>
    <t>10.7.4.1</t>
  </si>
  <si>
    <t>Exterior Completo</t>
  </si>
  <si>
    <t>10.7.4.2</t>
  </si>
  <si>
    <t>Interior Completo</t>
  </si>
  <si>
    <t>10.7.4.4</t>
  </si>
  <si>
    <t>Azotado Hidrófugo + Grueso</t>
  </si>
  <si>
    <t>10.7.5</t>
  </si>
  <si>
    <t>CONTRAPISOS, CARPETAS Y PISOS</t>
  </si>
  <si>
    <t>10.7.5.6</t>
  </si>
  <si>
    <t xml:space="preserve">Carpeta de Nivelación </t>
  </si>
  <si>
    <t>10.7.5.7</t>
  </si>
  <si>
    <t>Solado de Hormigón Llaneado tipo S1</t>
  </si>
  <si>
    <t>10.7.5.9</t>
  </si>
  <si>
    <t>Solado Granítico Antideslizante tipo S4</t>
  </si>
  <si>
    <t>10.7.6</t>
  </si>
  <si>
    <t>ZÓCALOS</t>
  </si>
  <si>
    <t>10.7.6.3</t>
  </si>
  <si>
    <t>Graníticos - Z3</t>
  </si>
  <si>
    <t>10.7.7</t>
  </si>
  <si>
    <t>CIELORRASOS</t>
  </si>
  <si>
    <t>10.7.7.1</t>
  </si>
  <si>
    <t xml:space="preserve">Suspendido de Placa de Roca - Yeso </t>
  </si>
  <si>
    <t>10.7.7.8</t>
  </si>
  <si>
    <t>Reparación de cielorrasos de madera existentes</t>
  </si>
  <si>
    <t>10.7.8</t>
  </si>
  <si>
    <t xml:space="preserve">REVESTIMIENTO  </t>
  </si>
  <si>
    <t>10.7.8.3</t>
  </si>
  <si>
    <t>Graníticos - RE3</t>
  </si>
  <si>
    <t>10.7.9</t>
  </si>
  <si>
    <t>CARPINTERIAS</t>
  </si>
  <si>
    <t>10.7.9.2</t>
  </si>
  <si>
    <t>Puertas de Chapa - PCH</t>
  </si>
  <si>
    <t>10.7.9.2.1</t>
  </si>
  <si>
    <t>PCH - 2</t>
  </si>
  <si>
    <t>10.7.9.3</t>
  </si>
  <si>
    <t>Puerta Placa - PP</t>
  </si>
  <si>
    <t>10.7.9.3.1</t>
  </si>
  <si>
    <t>PP - 1</t>
  </si>
  <si>
    <t>10.7.9.7</t>
  </si>
  <si>
    <t xml:space="preserve">Carpintería de Acero Inoxidable </t>
  </si>
  <si>
    <t>10.7.9.7.1</t>
  </si>
  <si>
    <t>Frente de Boletería -B1</t>
  </si>
  <si>
    <t>10.7.9.10</t>
  </si>
  <si>
    <t>Rejas -R</t>
  </si>
  <si>
    <t>10.7.9.10.2</t>
  </si>
  <si>
    <t>Rejas de Abrir- RA</t>
  </si>
  <si>
    <t>10.7.9.11</t>
  </si>
  <si>
    <t>Reparación de Carpinterías</t>
  </si>
  <si>
    <t>10.7.9.12</t>
  </si>
  <si>
    <t>Fijación de puertas/ ventanas existentes</t>
  </si>
  <si>
    <t>10.7.9.13</t>
  </si>
  <si>
    <t>Reposición de vidrios</t>
  </si>
  <si>
    <t>10.7.10</t>
  </si>
  <si>
    <t>MESADAS</t>
  </si>
  <si>
    <t>De Granito (Gris Mara de 22 mm c/ traforo para bacha y frentes pulidos + zócalo perimetral H: 5 cm)</t>
  </si>
  <si>
    <t>Acero Inoxidable (Boleterías)</t>
  </si>
  <si>
    <t>10.7.11</t>
  </si>
  <si>
    <t>ESPEJOS</t>
  </si>
  <si>
    <t>10.7.11..2</t>
  </si>
  <si>
    <t>De Acero Inoxidable pulido (en Sanitarios Públicos)</t>
  </si>
  <si>
    <t>10.7.12</t>
  </si>
  <si>
    <t>PILETAS Y BACHAS</t>
  </si>
  <si>
    <t>10.7.12..2</t>
  </si>
  <si>
    <t xml:space="preserve"> Pileta para cocina </t>
  </si>
  <si>
    <t>10.7.13</t>
  </si>
  <si>
    <t>ACCESORIOS</t>
  </si>
  <si>
    <t>10.7.13.2</t>
  </si>
  <si>
    <t>Kit completo de Barrales y Accesorios de Baño PMR</t>
  </si>
  <si>
    <t>10.7.13.3</t>
  </si>
  <si>
    <t>Kit completo de Accesorios para Baños Privados</t>
  </si>
  <si>
    <t>10.7.13.5</t>
  </si>
  <si>
    <t xml:space="preserve">Amoblamiento bajo mesada </t>
  </si>
  <si>
    <t>10.7.13.8</t>
  </si>
  <si>
    <t>Cambiador de Bebés</t>
  </si>
  <si>
    <t>10.7.13.9</t>
  </si>
  <si>
    <t>Equipamiento general Boletería (2 puestos de trabajo)</t>
  </si>
  <si>
    <t>10.7.13.9.1</t>
  </si>
  <si>
    <t>Silla Ergonómica Giratoria</t>
  </si>
  <si>
    <t>10.7.13.9.2</t>
  </si>
  <si>
    <t>Lockers</t>
  </si>
  <si>
    <t>10.7.13.9.3</t>
  </si>
  <si>
    <t>Estantes</t>
  </si>
  <si>
    <t>10.7.14</t>
  </si>
  <si>
    <t>ARTEFACTOS SANITARIOS</t>
  </si>
  <si>
    <t>10.7.14.3</t>
  </si>
  <si>
    <t xml:space="preserve">Inodoro Pedestal c/ mochila </t>
  </si>
  <si>
    <t>10.7.14.5</t>
  </si>
  <si>
    <t xml:space="preserve">Inodoro Pedestal corto Accesible </t>
  </si>
  <si>
    <t>10.7.14.7</t>
  </si>
  <si>
    <t>Lavatorio con Columna</t>
  </si>
  <si>
    <t>10.7.14.8</t>
  </si>
  <si>
    <t>Lavatorio Accesible</t>
  </si>
  <si>
    <t>10.7.15</t>
  </si>
  <si>
    <t>GRIFERÍAS</t>
  </si>
  <si>
    <t>10.7.15.3</t>
  </si>
  <si>
    <t xml:space="preserve">Válvulas de descarga de Inodoros </t>
  </si>
  <si>
    <t>10.7.15.5</t>
  </si>
  <si>
    <t>Válvulas de descarga de Inodoros - PMR</t>
  </si>
  <si>
    <t>10.7.15.6</t>
  </si>
  <si>
    <t xml:space="preserve">Griferías manuales monocomando para baños privados </t>
  </si>
  <si>
    <t>10.7.15.8</t>
  </si>
  <si>
    <t>Griferías para lavatorios - PMR</t>
  </si>
  <si>
    <t>10.7.15.10</t>
  </si>
  <si>
    <t xml:space="preserve">Griferías para mesadas de cocina </t>
  </si>
  <si>
    <t>10.7.15.11</t>
  </si>
  <si>
    <t>Canillas de Servicio</t>
  </si>
  <si>
    <t>10.7.16</t>
  </si>
  <si>
    <t>INST. TERMOMECANICA</t>
  </si>
  <si>
    <t xml:space="preserve">Equipos de Aire Acondicionado SPLIT Frio/Calor </t>
  </si>
  <si>
    <t>10.7.17</t>
  </si>
  <si>
    <t>PUESTA EN VALOR DE FACHADAS</t>
  </si>
  <si>
    <t>10.7.17.1</t>
  </si>
  <si>
    <t>Removedor en Gel</t>
  </si>
  <si>
    <t>10.7.17.2</t>
  </si>
  <si>
    <t>Hidrolavado</t>
  </si>
  <si>
    <t>10.7.17.3</t>
  </si>
  <si>
    <t>Cloruro de Benzalconio</t>
  </si>
  <si>
    <t>10.7.17.4</t>
  </si>
  <si>
    <t>Reparación de Ladrillos</t>
  </si>
  <si>
    <t>10.8</t>
  </si>
  <si>
    <t>CERRAMIENTOS METÁLICOS Y BARANDAS</t>
  </si>
  <si>
    <t>10.8.3</t>
  </si>
  <si>
    <t>Cercos perimetrales de alambrado olímpico romboidal - ALTO</t>
  </si>
  <si>
    <t>10.8.12</t>
  </si>
  <si>
    <t>Cercos de alambrado olímpico romboidal - BAJO</t>
  </si>
  <si>
    <t>10.9</t>
  </si>
  <si>
    <t xml:space="preserve">PINTURA </t>
  </si>
  <si>
    <t>10.9.1</t>
  </si>
  <si>
    <t xml:space="preserve">Latex en Muros </t>
  </si>
  <si>
    <t>10.9.2</t>
  </si>
  <si>
    <t>Sobre cielorrasos</t>
  </si>
  <si>
    <t>10.9.3</t>
  </si>
  <si>
    <t xml:space="preserve">Esmalte sintético sobre Revoques y Hormigón </t>
  </si>
  <si>
    <t>10.9.4</t>
  </si>
  <si>
    <t>Poliuretánica y Epoxi</t>
  </si>
  <si>
    <t>10.9.5</t>
  </si>
  <si>
    <t>Esmalte Sintético sobre Madera (cenefas, estructuras, etc.)</t>
  </si>
  <si>
    <t>10.9.6</t>
  </si>
  <si>
    <t>Esmalte Sintético sobre Metal</t>
  </si>
  <si>
    <t>10.9.7</t>
  </si>
  <si>
    <t>Pintura Reflectiva</t>
  </si>
  <si>
    <t>10.9.8</t>
  </si>
  <si>
    <t>Pintura sobre Ladrillo a la Vista</t>
  </si>
  <si>
    <t>10.10</t>
  </si>
  <si>
    <t>SEÑALETICA Y EQUIPAMIENTO</t>
  </si>
  <si>
    <t>10.10.2</t>
  </si>
  <si>
    <t>SETE Identificacion Exterior de Estación</t>
  </si>
  <si>
    <t>10.10.7</t>
  </si>
  <si>
    <t>10.10.9</t>
  </si>
  <si>
    <t>SETER 2500 Señal Comunicacional Colgante</t>
  </si>
  <si>
    <t>10.10.10</t>
  </si>
  <si>
    <t>SCEA Señal Comunicacional Amurada</t>
  </si>
  <si>
    <t>10.10.12</t>
  </si>
  <si>
    <t>SPB Señal Puerta Baños (Mujer, Hombre, Movilidad Reducida y Cambiador)</t>
  </si>
  <si>
    <t>10.10.15</t>
  </si>
  <si>
    <t>SCAL Señal Comunicacional con apoyo Lumbar</t>
  </si>
  <si>
    <t>10.10.16</t>
  </si>
  <si>
    <t>PGC Cartelera Informativa</t>
  </si>
  <si>
    <t>10.10.21</t>
  </si>
  <si>
    <t>PAPD Papelero residuos/ reciclable</t>
  </si>
  <si>
    <t>10.10.22</t>
  </si>
  <si>
    <t>AST Asiento Modelo Tigre (H°A°)</t>
  </si>
  <si>
    <t>10.10.23</t>
  </si>
  <si>
    <t>VEB Vinilo Esmerilado Boletería</t>
  </si>
  <si>
    <t>10.10.26</t>
  </si>
  <si>
    <t>SC Señal Cambiador</t>
  </si>
  <si>
    <t>10.11</t>
  </si>
  <si>
    <t>PARQUIZACIÓN Y ENTORNO URBANO</t>
  </si>
  <si>
    <t>10.11.1</t>
  </si>
  <si>
    <t xml:space="preserve">PARQUIZACIÓN </t>
  </si>
  <si>
    <t>10.11.1.5</t>
  </si>
  <si>
    <t>Plantación de Árboles y Arbustos</t>
  </si>
  <si>
    <t>10.11.2</t>
  </si>
  <si>
    <t>SOLADOS</t>
  </si>
  <si>
    <t>10.11.2.5</t>
  </si>
  <si>
    <t>Rastrillaje de terreno absorbente</t>
  </si>
  <si>
    <t>10.11.2.6</t>
  </si>
  <si>
    <r>
      <t>PROVISION DE AGUA</t>
    </r>
    <r>
      <rPr>
        <sz val="12"/>
        <color theme="1"/>
        <rFont val="Arial"/>
        <family val="2"/>
      </rPr>
      <t xml:space="preserve"> </t>
    </r>
  </si>
  <si>
    <r>
      <t>PLUVIALES</t>
    </r>
    <r>
      <rPr>
        <sz val="12"/>
        <color theme="1"/>
        <rFont val="Arial"/>
        <family val="2"/>
      </rPr>
      <t xml:space="preserve"> (incluye la remodelación de edificios existentes item 9.2.)</t>
    </r>
  </si>
  <si>
    <t>10.7.10.1</t>
  </si>
  <si>
    <t>10.7.10.2</t>
  </si>
  <si>
    <t>IBE Identificación Boletería/Bicicletero Exterior</t>
  </si>
  <si>
    <t>10.7.1.12.1</t>
  </si>
  <si>
    <t>10.6.1.1</t>
  </si>
  <si>
    <t>INSTALACIONES ELÉCTRICAS</t>
  </si>
  <si>
    <t>10.6.1.1.1</t>
  </si>
  <si>
    <t>ACOMETIDAS</t>
  </si>
  <si>
    <t>10.6.1.1.1.1</t>
  </si>
  <si>
    <t>Trámites de servicio de la acometida de estación</t>
  </si>
  <si>
    <t>10.6.1.1.1.2</t>
  </si>
  <si>
    <t>Caja de medidor + toma de energía T2 general estación</t>
  </si>
  <si>
    <t>10.6.1.1.1.3</t>
  </si>
  <si>
    <t xml:space="preserve">Toma de energía T2- trifasico </t>
  </si>
  <si>
    <t>10.6.1.1.2</t>
  </si>
  <si>
    <t>TABLEROS ELECTRICOS</t>
  </si>
  <si>
    <t>10.6.1.1.2.1</t>
  </si>
  <si>
    <t>10.6.1.1.2.2</t>
  </si>
  <si>
    <t>10.6.1.1.2.3</t>
  </si>
  <si>
    <t>10.6.1.1.3</t>
  </si>
  <si>
    <t>CANALIZACIONES</t>
  </si>
  <si>
    <t>10.6.1.1.3.1</t>
  </si>
  <si>
    <t>Cruce bajo vía c/ cámara de 1,20x2,20m en cada extremo (incluye cañerías PEAD 5xØ110)</t>
  </si>
  <si>
    <t>10.6.1.1.3.2</t>
  </si>
  <si>
    <t>Zanja c/fondo de arena y protección mecánica - 300x800mm</t>
  </si>
  <si>
    <t>10.6.1.1.3.3</t>
  </si>
  <si>
    <t>10.6.1.1.3.4</t>
  </si>
  <si>
    <t>10.6.1.1.3.5</t>
  </si>
  <si>
    <t>10.6.1.1.3.6</t>
  </si>
  <si>
    <t>Bandeja perforada 150x40mm e/0,9 galvanizada en caliente con tapa</t>
  </si>
  <si>
    <t>10.6.1.1.3.7</t>
  </si>
  <si>
    <t>Caño H°G° 7/8"</t>
  </si>
  <si>
    <t>10.6.1.1.3.8</t>
  </si>
  <si>
    <t xml:space="preserve">Caño semipesado embutidas en pared con caño 7/8" MOP - IRAM 2005 - IRAM-IAS U 500 2005 </t>
  </si>
  <si>
    <t>10.6.1.1.3.9</t>
  </si>
  <si>
    <t>10.6.1.1.3.10</t>
  </si>
  <si>
    <t>10.6.1.1.3.11</t>
  </si>
  <si>
    <t>10.6.1.1.3.12</t>
  </si>
  <si>
    <t>Cajas Al - 100x50mm</t>
  </si>
  <si>
    <t>10.6.1.1.3.13</t>
  </si>
  <si>
    <t>Caja octogonal MOP grande</t>
  </si>
  <si>
    <t>10.6.1.1.3.14</t>
  </si>
  <si>
    <t>Caja MOP - 100x50mm</t>
  </si>
  <si>
    <t>10.6.1.1.4</t>
  </si>
  <si>
    <t>CABLEADOS ELÉCTRICOS</t>
  </si>
  <si>
    <t>10.6.1.1.4.1</t>
  </si>
  <si>
    <t>Cable Cu 1x10mm² - IRAM 62.267 - LS0H</t>
  </si>
  <si>
    <t>10.6.1.1.4.2</t>
  </si>
  <si>
    <t>Cable Cu 4x6mm² - IRAM 62.266 - LS0H</t>
  </si>
  <si>
    <t>10.6.1.1.4.3</t>
  </si>
  <si>
    <t>Cable Cu 1x4mm² - IRAM 62.267 - LS0H</t>
  </si>
  <si>
    <t>10.6.1.1.4.4</t>
  </si>
  <si>
    <t>Cable Cu 3x2,5mm² - IRAM 62.266 - LS0H</t>
  </si>
  <si>
    <t>10.6.1.1.4.5</t>
  </si>
  <si>
    <t>Cable Cu 2x2,5mm² - IRAM 62.266 - LS0H</t>
  </si>
  <si>
    <t>10.6.1.1.4.6</t>
  </si>
  <si>
    <t>Cable Cu 1x2,5mm² - IRAM 62.267 - LS0H</t>
  </si>
  <si>
    <t>10.6.1.1.5</t>
  </si>
  <si>
    <t>ARTEFACTOS DE ILUMINACIÓN</t>
  </si>
  <si>
    <t>10.6.1.1.5.1</t>
  </si>
  <si>
    <t xml:space="preserve">Luminaria empotrable doble tubo LED 2x20W </t>
  </si>
  <si>
    <t>10.6.1.1.5.2</t>
  </si>
  <si>
    <t xml:space="preserve">Luminaria aplique doble tubo LED 2x20W </t>
  </si>
  <si>
    <t>10.6.1.1.5.3</t>
  </si>
  <si>
    <t>Luminaria doble tubo LED IP65 - IK10 - 2x18W</t>
  </si>
  <si>
    <t>10.6.1.1.5.4</t>
  </si>
  <si>
    <t xml:space="preserve">Provisión e Instalación de Columnas de Alumbrado con 1 Luminaria LED 90W (9000lm) - H: 6,00 mts </t>
  </si>
  <si>
    <t>10.6.1.1.5.5</t>
  </si>
  <si>
    <t>Provisión e Instalación de brazo con 1 Luminaria LED 90W (9000lm)</t>
  </si>
  <si>
    <t>10.6.1.1.5.6</t>
  </si>
  <si>
    <t>Columnas de Alumbrado con 1 Luminaria LED 60W (6900lm) 360° (redonda) - H: 4,00 mts (Incluye base de hormigón, basamentos de columnas con grout c/bisel H: 4/8 cm - terminación cemento alisado c/llana)</t>
  </si>
  <si>
    <t>10.6.1.1.5.7</t>
  </si>
  <si>
    <t>Cartel luminoso indicador de Salida de Emergencia</t>
  </si>
  <si>
    <t>10.6.1.1.5.8</t>
  </si>
  <si>
    <t>Equipo autónomo x 3hs</t>
  </si>
  <si>
    <t>10.6.1.1.6</t>
  </si>
  <si>
    <t>INTERRUPTORES Y TOMAS ELÉCTRICOS</t>
  </si>
  <si>
    <t>10.6.1.1.6.1</t>
  </si>
  <si>
    <t>Tomacorriente doble 220V/10A</t>
  </si>
  <si>
    <t>10.6.1.1.6.2</t>
  </si>
  <si>
    <t>Tomacorriente 220V/20A</t>
  </si>
  <si>
    <t>10.6.1.1.6.3</t>
  </si>
  <si>
    <t>Interruptor de un efecto 10A</t>
  </si>
  <si>
    <t>10.6.1.2</t>
  </si>
  <si>
    <t xml:space="preserve">Sistema de DATOS </t>
  </si>
  <si>
    <t>10.6.1.2.1</t>
  </si>
  <si>
    <t xml:space="preserve">Tendidos de Circuitos para Sistema de Datos p/Pantallas y Molinetes - FTP AWG24 Cat.6 </t>
  </si>
  <si>
    <t>10.6.1.2.2</t>
  </si>
  <si>
    <t>Tomas de Datos</t>
  </si>
  <si>
    <t>10.6.1.2.3</t>
  </si>
  <si>
    <t>Equipo de Anden Datos (RACK + SWITCH + UPS)</t>
  </si>
  <si>
    <t>10.6.1.2.3.1</t>
  </si>
  <si>
    <t>10.6.1.2.3.2</t>
  </si>
  <si>
    <t>10.6.1.2.3.3</t>
  </si>
  <si>
    <t>10.6.1.2.3.4</t>
  </si>
  <si>
    <t>10.6.1.3</t>
  </si>
  <si>
    <t>Sistema de AUDIO</t>
  </si>
  <si>
    <t>10.6.1.3.1</t>
  </si>
  <si>
    <t>Tendidos de Circuitos para Sistema de Audio - Cu 2x1mm - IRAM 62.266</t>
  </si>
  <si>
    <t>10.6.1.3.2</t>
  </si>
  <si>
    <t>Bocinas de audio exteriores 30w - 70/100V</t>
  </si>
  <si>
    <t>10.6.1.3.3</t>
  </si>
  <si>
    <t>Equipo Amplificador  de potencia 130W</t>
  </si>
  <si>
    <t>10.6.1.3.4</t>
  </si>
  <si>
    <t>Interface Audio sobre IP</t>
  </si>
  <si>
    <t>10.6.1.3.5</t>
  </si>
  <si>
    <t>Microfono  cuello de ganso</t>
  </si>
  <si>
    <t>10.6.1.3.6</t>
  </si>
  <si>
    <t>Intercommunicador de 2 vías (Ventanilla Boleterías)</t>
  </si>
  <si>
    <t>10.6.1.4</t>
  </si>
  <si>
    <t>Sistema CCTV</t>
  </si>
  <si>
    <t>10.6.1.4.1</t>
  </si>
  <si>
    <t xml:space="preserve">Tendidos de Circuitos para cámaras CCTV - FTP AWG23 Cat.6 </t>
  </si>
  <si>
    <t>10.6.1.4.2</t>
  </si>
  <si>
    <t>Sistema de Cámaras CCTV - Tipo Domo, PTZ y Bullet</t>
  </si>
  <si>
    <t>10.6.1.4.2.1</t>
  </si>
  <si>
    <t>10.6.1.4.3</t>
  </si>
  <si>
    <t>Equipo complementarios CCTV  (NVR + Monitor)</t>
  </si>
  <si>
    <t>10.6.1.4.3.1</t>
  </si>
  <si>
    <t>10.6.1.4.3.2</t>
  </si>
  <si>
    <t>10.6.1.5</t>
  </si>
  <si>
    <t>10.6.1.5.1</t>
  </si>
  <si>
    <t>Provisión e Instalación de Puestas a Tierra - Jabalinas 1.5m 3/8", cable, cámara de inspección de fundición</t>
  </si>
  <si>
    <t>10.6.1.5.2</t>
  </si>
  <si>
    <t>Provisión e Instalación pararrayos punta Franklin R:60, cable Cu desnudo, canalización de PVC y soporte</t>
  </si>
  <si>
    <t>Sistema de puesta a tierra y pararrayos</t>
  </si>
  <si>
    <t>COSTO TOTAL</t>
  </si>
  <si>
    <t>CUADRO EMPRESARIO</t>
  </si>
  <si>
    <t>1.</t>
  </si>
  <si>
    <t>Total Costo Directo (Costo-Costo)</t>
  </si>
  <si>
    <t>2.</t>
  </si>
  <si>
    <t>Gastos Generales (Sobre 1)</t>
  </si>
  <si>
    <t>3.</t>
  </si>
  <si>
    <t>Costo Unitario  (1+2)</t>
  </si>
  <si>
    <t>4.</t>
  </si>
  <si>
    <t>Gastos Financieros (Sobre 3)</t>
  </si>
  <si>
    <t>5.</t>
  </si>
  <si>
    <t>Beneficio (Sobre 3)</t>
  </si>
  <si>
    <t>6.</t>
  </si>
  <si>
    <t>Precio Unitario Antes de Impuestos (1+2+4+5)</t>
  </si>
  <si>
    <t>7.</t>
  </si>
  <si>
    <t>IIBB (Sobre 6)</t>
  </si>
  <si>
    <t>8.</t>
  </si>
  <si>
    <t>Base Imponible (1+2+4+5+7)</t>
  </si>
  <si>
    <t>9.</t>
  </si>
  <si>
    <t>ITB (Sobre 8)</t>
  </si>
  <si>
    <t>10.</t>
  </si>
  <si>
    <t>PRESUPUESTO SIN IVA (8+9)</t>
  </si>
  <si>
    <t>Laberintos</t>
  </si>
  <si>
    <t>BARANDA COMPUESTA POR</t>
  </si>
  <si>
    <t>TUBOS DE CAÑO DE HIERRO</t>
  </si>
  <si>
    <t>4 A 4.5 CMS. SOLDADOS A PARANTE</t>
  </si>
  <si>
    <t>ESPESOR 2 MM</t>
  </si>
  <si>
    <t>IMPRIMACIÓN EPOXI BICOMPONENTE (MIN 75 MICRONES)</t>
  </si>
  <si>
    <t>TERMINACIÓN: ACABADO POLIURETÁNICO ASFÁLTICO (MIN 45 MICRONES)</t>
  </si>
  <si>
    <t>Computo:</t>
  </si>
  <si>
    <t>Tubo de caño de Hierro 1 3/4" esp: 2mm</t>
  </si>
  <si>
    <t>PARANTES VERTICALES COMPUESTA POR</t>
  </si>
  <si>
    <t>7.5 CM. AMURADOS A SOLADOS</t>
  </si>
  <si>
    <t>Tubo de caño de Hierro 3" esp:2mm</t>
  </si>
  <si>
    <t>https://www.gramabi.com.ar/productos/cano-estructural-redondo-de-1-3-4-445-mm-x-160-mm-gramabi-en-barras-de-6-mt-de-largo-tubo-circular-hierro-medidas/</t>
  </si>
  <si>
    <t>https://www.gramabi.com.ar/productos/cano-estructural-redondo-de-3-7620-mm-x-160-mm-gramabi-en-barras-de-6-mt-de-largo-tubo-circular-hierro-medidas/</t>
  </si>
  <si>
    <t>Pintura</t>
  </si>
  <si>
    <t>diametro</t>
  </si>
  <si>
    <t>BASES</t>
  </si>
  <si>
    <t>Excavacion</t>
  </si>
  <si>
    <t>Hormigon H21</t>
  </si>
  <si>
    <t>Insumos</t>
  </si>
  <si>
    <t>https://articulo.mercadolibre.com.ar/MLA-871563419-epoxi-bicomponente-mate-colores-texxor-1-lt-_JM#position=13&amp;search_layout=stack&amp;type=item&amp;tracking_id=56a157d4-07a3-4c6e-a546-8e52e64ebac4</t>
  </si>
  <si>
    <t>https://articulo.mercadolibre.com.ar/MLA-727368554-pintura-poliuretano-exterior-alto-trafico-metal-pisos-x-4l-_JM#position=18&amp;search_layout=stack&amp;type=item&amp;tracking_id=4a4fc046-c715-4f7f-ae58-6c8625557955</t>
  </si>
  <si>
    <t>8 m2/lt</t>
  </si>
  <si>
    <t>7 m2/lts</t>
  </si>
  <si>
    <t>Señalizacion Pasiva</t>
  </si>
  <si>
    <t>10.5.2.7</t>
  </si>
  <si>
    <t>Tablero General De Baja Tensión (TGBT) - Vivorata</t>
  </si>
  <si>
    <t>Tablero Seccional Boletería) - Vivorata</t>
  </si>
  <si>
    <t>Tablero Seccional Jefe de Estación) - Vivorata</t>
  </si>
  <si>
    <t>Rack mural 19' interior c/doble apertura - 12u - Prof: 650mm  c/accesorios</t>
  </si>
  <si>
    <t>Monitor LED 24" Full HD</t>
  </si>
  <si>
    <t>Switche Datos/CCTV 24 puertos POE+ 370W + 2 SFP Gigabit</t>
  </si>
  <si>
    <t>UPS Rackeable 1,5KVA Supervisada x red Ethernet</t>
  </si>
  <si>
    <t>Patchera normalizada completa 24 puertos RJ45 Cat 6 p/rack 19"</t>
  </si>
  <si>
    <t>Cámara CCTV IP tipo Domo</t>
  </si>
  <si>
    <t>Equipo de Grabación NVR 16 canales (CCTV) + disco rígido</t>
  </si>
  <si>
    <t>10.3.18</t>
  </si>
  <si>
    <t>Adecuación de acceso a mecanismos de aparato de vía</t>
  </si>
  <si>
    <t>NO COTIZA</t>
  </si>
  <si>
    <t>INCLUIDO EN ITEM 10.7.13.9</t>
  </si>
  <si>
    <t>INLCUIDO EN GASTOS GENERALES</t>
  </si>
  <si>
    <t>10.7.1.8</t>
  </si>
  <si>
    <t>10.7.16.1</t>
  </si>
  <si>
    <t>Gestión - Control Ambiental</t>
  </si>
  <si>
    <t>PLANILLA DE COTIZACIÓN</t>
  </si>
  <si>
    <t>Cañeros Eléctricos PEAD 2xø40mm - incl exc</t>
  </si>
  <si>
    <t>Cañeros de datos - PEAD d=40mm  - 2 tritubos (2x3xØ40mm) - incl exc</t>
  </si>
  <si>
    <t>Cañeros Troncales de Reserva para los Sistemas de Señalamiento (PEAD 4xØ110mm) - incl exc</t>
  </si>
  <si>
    <t>Cámara de pase 300x300mm - De mamposteria</t>
  </si>
  <si>
    <t>Cámara de pase 400x400mm - De mamposteria</t>
  </si>
  <si>
    <t>Cámara de pase 600x600mm (SEÑALAMIENTO)- De mamposteria</t>
  </si>
  <si>
    <t>10.1.3</t>
  </si>
  <si>
    <t>10.1.5</t>
  </si>
  <si>
    <t>10.1.7</t>
  </si>
  <si>
    <t>10.1.8</t>
  </si>
  <si>
    <t>10.1.9</t>
  </si>
  <si>
    <t>10.1.10</t>
  </si>
  <si>
    <t>10.2</t>
  </si>
  <si>
    <t>10.2.1</t>
  </si>
  <si>
    <t>10.2.2</t>
  </si>
  <si>
    <t>10.2.3</t>
  </si>
  <si>
    <t>10.2.4</t>
  </si>
  <si>
    <t>10.2.5</t>
  </si>
  <si>
    <t>10.2.6</t>
  </si>
  <si>
    <t>10.2.7</t>
  </si>
  <si>
    <t>10.2.8</t>
  </si>
  <si>
    <t>10.2.9</t>
  </si>
  <si>
    <t>10.2.10</t>
  </si>
  <si>
    <t>10.3.1</t>
  </si>
  <si>
    <t>10.3.1.1</t>
  </si>
  <si>
    <t>10.3.1.2</t>
  </si>
  <si>
    <t>10.3.2.1</t>
  </si>
  <si>
    <t>10.3.2.2</t>
  </si>
  <si>
    <t>10.3.2.3</t>
  </si>
  <si>
    <t>10.3.2.4</t>
  </si>
  <si>
    <t>10.3.2.5</t>
  </si>
  <si>
    <t>10.3.2.6</t>
  </si>
  <si>
    <t>10.3.3.1</t>
  </si>
  <si>
    <t>10.4</t>
  </si>
  <si>
    <t>10.4.1</t>
  </si>
  <si>
    <t>10.4.1.1</t>
  </si>
  <si>
    <t>10.4.1.1.1</t>
  </si>
  <si>
    <t>10.4.1.1.1.1</t>
  </si>
  <si>
    <t>10.4.1.1.1.2</t>
  </si>
  <si>
    <t>10.4.1.1.1.3</t>
  </si>
  <si>
    <t>10.4.1.1.2</t>
  </si>
  <si>
    <t>10.4.1.1.2.1</t>
  </si>
  <si>
    <t>10.4.1.1.2.2</t>
  </si>
  <si>
    <t>10.4.1.1.2.3</t>
  </si>
  <si>
    <t>10.4.1.1.3</t>
  </si>
  <si>
    <t>10.4.1.1.3.1</t>
  </si>
  <si>
    <t>10.4.1.1.3.2</t>
  </si>
  <si>
    <t>10.4.1.1.3.3</t>
  </si>
  <si>
    <t>10.4.1.1.3.4</t>
  </si>
  <si>
    <t>10.4.1.1.3.5</t>
  </si>
  <si>
    <t>10.4.1.1.3.6</t>
  </si>
  <si>
    <t>10.4.1.1.3.7</t>
  </si>
  <si>
    <t>10.4.1.1.3.8</t>
  </si>
  <si>
    <t>10.4.1.1.3.9</t>
  </si>
  <si>
    <t>10.4.1.1.3.10</t>
  </si>
  <si>
    <t>10.4.1.1.3.11</t>
  </si>
  <si>
    <t>10.4.1.1.3.12</t>
  </si>
  <si>
    <t>10.4.1.1.3.13</t>
  </si>
  <si>
    <t>10.4.1.1.3.14</t>
  </si>
  <si>
    <t>10.4.1.1.4</t>
  </si>
  <si>
    <t>10.4.1.1.4.1</t>
  </si>
  <si>
    <t>10.4.1.1.4.2</t>
  </si>
  <si>
    <t>10.4.1.1.4.3</t>
  </si>
  <si>
    <t>10.4.1.1.4.4</t>
  </si>
  <si>
    <t>10.4.1.1.4.5</t>
  </si>
  <si>
    <t>10.4.1.1.4.6</t>
  </si>
  <si>
    <t>10.4.1.1.5</t>
  </si>
  <si>
    <t>10.4.1.1.5.1</t>
  </si>
  <si>
    <t>10.4.1.1.5.2</t>
  </si>
  <si>
    <t>10.4.1.1.5.3</t>
  </si>
  <si>
    <t>10.4.1.1.5.4</t>
  </si>
  <si>
    <t>10.4.1.1.5.5</t>
  </si>
  <si>
    <t>10.4.1.1.5.6</t>
  </si>
  <si>
    <t>10.4.1.1.5.7</t>
  </si>
  <si>
    <t>10.4.1.1.5.8</t>
  </si>
  <si>
    <t>10.4.1.1.6</t>
  </si>
  <si>
    <t>10.4.1.1.6.1</t>
  </si>
  <si>
    <t>10.4.1.1.6.2</t>
  </si>
  <si>
    <t>10.4.1.1.6.3</t>
  </si>
  <si>
    <t>10.4.1.2</t>
  </si>
  <si>
    <t>10.4.1.2.1</t>
  </si>
  <si>
    <t>10.4.1.2.2</t>
  </si>
  <si>
    <t>10.4.1.2.3</t>
  </si>
  <si>
    <t>10.4.1.2.3.1</t>
  </si>
  <si>
    <t>10.4.1.2.3.2</t>
  </si>
  <si>
    <t>10.4.1.2.3.3</t>
  </si>
  <si>
    <t>10.4.1.2.3.4</t>
  </si>
  <si>
    <t>10.4.1.3</t>
  </si>
  <si>
    <t>10.4.1.3.1</t>
  </si>
  <si>
    <t>10.4.1.3.2</t>
  </si>
  <si>
    <t>10.4.1.3.3</t>
  </si>
  <si>
    <t>10.4.1.3.4</t>
  </si>
  <si>
    <t>10.4.1.3.5</t>
  </si>
  <si>
    <t>10.4.1.3.6</t>
  </si>
  <si>
    <t>10.4.1.4</t>
  </si>
  <si>
    <t>10.4.1.4.1</t>
  </si>
  <si>
    <t>10.4.1.4.2</t>
  </si>
  <si>
    <t>10.4.1.4.2.1</t>
  </si>
  <si>
    <t>10.4.1.4.3</t>
  </si>
  <si>
    <t>10.4.1.4.3.1</t>
  </si>
  <si>
    <t>10.4.1.4.3.2</t>
  </si>
  <si>
    <t>10.4.1.5</t>
  </si>
  <si>
    <t>10.4.1.5.1</t>
  </si>
  <si>
    <t>10.4.1.5.2</t>
  </si>
  <si>
    <t>10.4.2</t>
  </si>
  <si>
    <t>10.4.2.1</t>
  </si>
  <si>
    <t>10.4.2.1.1</t>
  </si>
  <si>
    <t>10.4.2.1.1.1</t>
  </si>
  <si>
    <t>10.4.2.1.1.2</t>
  </si>
  <si>
    <t>10.4.2.1.1.3</t>
  </si>
  <si>
    <t>10.4.2.1.1.4</t>
  </si>
  <si>
    <t>10.4.2.1.1.5</t>
  </si>
  <si>
    <t>10.4.2.1.1.6</t>
  </si>
  <si>
    <t>10.4.2.1.1.7</t>
  </si>
  <si>
    <t>10.4.2.1.1.8</t>
  </si>
  <si>
    <t>10.4.2.1.1.9</t>
  </si>
  <si>
    <t>10.4.2.1.1.10</t>
  </si>
  <si>
    <t>10.4.2.1.1.11</t>
  </si>
  <si>
    <t>10.4.2.2</t>
  </si>
  <si>
    <t>10.4.2.2.1</t>
  </si>
  <si>
    <t>10.4.2.2.1.1</t>
  </si>
  <si>
    <t>10.4.2.2.1.2</t>
  </si>
  <si>
    <t>10.4.2.2.1.3</t>
  </si>
  <si>
    <t>10.4.2.2.1.4</t>
  </si>
  <si>
    <t>10.4.2.3</t>
  </si>
  <si>
    <t>10.4.2.3.1</t>
  </si>
  <si>
    <t>10.4.2.3.2</t>
  </si>
  <si>
    <t>10.4.2.3.3</t>
  </si>
  <si>
    <t>10.4.2.3.4</t>
  </si>
  <si>
    <t>10.4.2.3.5</t>
  </si>
  <si>
    <t>10.4.2.3.6</t>
  </si>
  <si>
    <t>10.4.3</t>
  </si>
  <si>
    <t>10.4.3.1</t>
  </si>
  <si>
    <t>10.4.3.2</t>
  </si>
  <si>
    <t>10.4.3.3</t>
  </si>
  <si>
    <t>10.4.4.1</t>
  </si>
  <si>
    <t>10.4.4</t>
  </si>
  <si>
    <t>10.4.4.2</t>
  </si>
  <si>
    <t>10.5.1.2</t>
  </si>
  <si>
    <t>10.5.1.3</t>
  </si>
  <si>
    <t>10.5.1.4</t>
  </si>
  <si>
    <t>10.5.1.5</t>
  </si>
  <si>
    <t>10.5.1.5.1</t>
  </si>
  <si>
    <t>10.5.2.1</t>
  </si>
  <si>
    <t>10.5.2.1.1</t>
  </si>
  <si>
    <t>10.5.2.1.2</t>
  </si>
  <si>
    <t>10.5.2.1.3</t>
  </si>
  <si>
    <t>10.5.2.1.4</t>
  </si>
  <si>
    <t>10.5.3.2</t>
  </si>
  <si>
    <t>10.5.3.3</t>
  </si>
  <si>
    <t>10.5.3.4</t>
  </si>
  <si>
    <t>10.5.3.5</t>
  </si>
  <si>
    <t>10.5.3.6</t>
  </si>
  <si>
    <t>10.5.4</t>
  </si>
  <si>
    <t>10.5.4.1</t>
  </si>
  <si>
    <t>10.5.4.2</t>
  </si>
  <si>
    <t>10.5.4.3</t>
  </si>
  <si>
    <t>10.5.5</t>
  </si>
  <si>
    <t>10.5.5.1</t>
  </si>
  <si>
    <t>10.5.5.2</t>
  </si>
  <si>
    <t>10.5.5.3</t>
  </si>
  <si>
    <t>10.5.6</t>
  </si>
  <si>
    <t>10.5.6.1</t>
  </si>
  <si>
    <t>10.5.7</t>
  </si>
  <si>
    <t>10.5.7.1</t>
  </si>
  <si>
    <t>10.5.7.2</t>
  </si>
  <si>
    <t>10.5.8</t>
  </si>
  <si>
    <t>10.5.8.1</t>
  </si>
  <si>
    <t>10.5.9</t>
  </si>
  <si>
    <t>10.5.9.1</t>
  </si>
  <si>
    <t>10.5.9.1.1</t>
  </si>
  <si>
    <t>10.5.9.2</t>
  </si>
  <si>
    <t>10.5.9.2.1</t>
  </si>
  <si>
    <t>10.5.9.3</t>
  </si>
  <si>
    <t>10.5.9.3.1</t>
  </si>
  <si>
    <t>10.5.9.4</t>
  </si>
  <si>
    <t>10.5.9.4.1</t>
  </si>
  <si>
    <t>10.5.9.5</t>
  </si>
  <si>
    <t>10.5.9.6</t>
  </si>
  <si>
    <t>10.5.9.7</t>
  </si>
  <si>
    <t>10.5.10</t>
  </si>
  <si>
    <t>10.5.10.1</t>
  </si>
  <si>
    <t>10.5.10.2</t>
  </si>
  <si>
    <t>10.5.11</t>
  </si>
  <si>
    <t>10.5.11.1</t>
  </si>
  <si>
    <t>10.5.12</t>
  </si>
  <si>
    <t>10.5.12.1</t>
  </si>
  <si>
    <t>10.5.13</t>
  </si>
  <si>
    <t>10.5.13.1</t>
  </si>
  <si>
    <t>10.5.13.2</t>
  </si>
  <si>
    <t>10.5.13.3</t>
  </si>
  <si>
    <t>10.5.13.4</t>
  </si>
  <si>
    <t>10.5.13.5</t>
  </si>
  <si>
    <t>10.5.13.5.1</t>
  </si>
  <si>
    <t>10.5.13.5.2</t>
  </si>
  <si>
    <t>10.5.13.5.3</t>
  </si>
  <si>
    <t>10.5.14</t>
  </si>
  <si>
    <t>10.5.14.1</t>
  </si>
  <si>
    <t>10.5.14.2</t>
  </si>
  <si>
    <t>10.5.14.3</t>
  </si>
  <si>
    <t>10.5.14.4</t>
  </si>
  <si>
    <t>10.5.15</t>
  </si>
  <si>
    <t>10.5.15.1</t>
  </si>
  <si>
    <t>10.5.15.2</t>
  </si>
  <si>
    <t>10.5.15.3</t>
  </si>
  <si>
    <t>10.5.15.4</t>
  </si>
  <si>
    <t>10.5.15.5</t>
  </si>
  <si>
    <t>10.5.15.6</t>
  </si>
  <si>
    <t>10.5.16</t>
  </si>
  <si>
    <t>10.5.16.1</t>
  </si>
  <si>
    <t>10.5.17</t>
  </si>
  <si>
    <t>10.5.17.1</t>
  </si>
  <si>
    <t>10.5.17.2</t>
  </si>
  <si>
    <t>10.5.17.3</t>
  </si>
  <si>
    <t>10.5.17.4</t>
  </si>
  <si>
    <t>10.8.1</t>
  </si>
  <si>
    <t>10.8.2</t>
  </si>
  <si>
    <t>10.8.4</t>
  </si>
  <si>
    <t>10.8.5</t>
  </si>
  <si>
    <t>10.8.6</t>
  </si>
  <si>
    <t>10.8.7</t>
  </si>
  <si>
    <t>10.8.8</t>
  </si>
  <si>
    <t>10.8.9</t>
  </si>
  <si>
    <t>10.8.10</t>
  </si>
  <si>
    <t>10.8.11</t>
  </si>
  <si>
    <t>10.9.1.1</t>
  </si>
  <si>
    <t>10.9.2.1</t>
  </si>
  <si>
    <t>10.9.2.2</t>
  </si>
  <si>
    <t>Art. s/ PET</t>
  </si>
  <si>
    <t>Art. s/ ETG</t>
  </si>
  <si>
    <t>AMPLIACION Y MEJORAMIENTO DE ESTACIONES INTERMEDIAS - Linea Roca - Renglón 2: Estación VIVORATÁ</t>
  </si>
  <si>
    <t>AMPLIACION Y MEJORAMIENTO DE ESTACIONES INTERMEDIAS - Linea Roca - Renglón 3: Estación CAMET</t>
  </si>
  <si>
    <t>AMPLIACION Y MEJORAMIENTO DE ESTACIONES INTERMEDIAS - Linea Roca - Renglón 1: Estación Cnel. VIDAL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</si>
</sst>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0.00\ &quot;m2&quot;"/>
    <numFmt numFmtId="166" formatCode="_ &quot;$&quot;\ * #,##0.00_ ;_ &quot;$&quot;\ * \-#,##0.00_ ;_ &quot;$&quot;\ * &quot;-&quot;??_ ;_ @_ "/>
    <numFmt numFmtId="167" formatCode="0.00\ &quot;m&quot;"/>
    <numFmt numFmtId="168" formatCode="0\ &quot;tiras&quot;"/>
    <numFmt numFmtId="169" formatCode="0\ &quot;uni&quot;"/>
    <numFmt numFmtId="170" formatCode="0.00\ &quot;$/ml&quot;"/>
    <numFmt numFmtId="171" formatCode="0.0000\ &quot;m&quot;"/>
    <numFmt numFmtId="172" formatCode="0.00\ &quot;m3&quot;"/>
    <numFmt numFmtId="173" formatCode="0.00\ &quot;kg/ud&quot;"/>
    <numFmt numFmtId="174" formatCode="0.00\ &quot;kg/m&quot;"/>
    <numFmt numFmtId="175" formatCode="0.00\ &quot;kg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u/>
      <sz val="12"/>
      <color theme="0"/>
      <name val="Arial"/>
      <family val="2"/>
    </font>
    <font>
      <sz val="12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9"/>
      <name val="Arial"/>
      <family val="2"/>
    </font>
    <font>
      <sz val="12"/>
      <color indexed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64"/>
      </top>
      <bottom/>
      <diagonal/>
    </border>
    <border>
      <left style="thin">
        <color theme="0" tint="-0.2499465926084170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 tint="-0.24994659260841701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49" fontId="16" fillId="10" borderId="0" applyNumberFormat="0" applyAlignment="0"/>
    <xf numFmtId="0" fontId="13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166" fontId="18" fillId="12" borderId="25" applyNumberFormat="0" applyAlignment="0">
      <alignment horizontal="left" vertical="center"/>
    </xf>
    <xf numFmtId="0" fontId="13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223">
    <xf numFmtId="0" fontId="0" fillId="0" borderId="0" xfId="0"/>
    <xf numFmtId="0" fontId="3" fillId="0" borderId="0" xfId="3" applyFont="1" applyAlignment="1" applyProtection="1">
      <alignment vertical="center"/>
      <protection locked="0"/>
    </xf>
    <xf numFmtId="0" fontId="5" fillId="0" borderId="0" xfId="0" applyFont="1"/>
    <xf numFmtId="0" fontId="5" fillId="0" borderId="0" xfId="0" applyFont="1" applyAlignment="1"/>
    <xf numFmtId="0" fontId="5" fillId="0" borderId="0" xfId="3" applyFont="1" applyAlignment="1" applyProtection="1">
      <alignment vertical="center"/>
      <protection locked="0"/>
    </xf>
    <xf numFmtId="0" fontId="5" fillId="0" borderId="0" xfId="3" applyFont="1" applyAlignment="1" applyProtection="1">
      <alignment horizontal="center" vertical="center"/>
      <protection locked="0"/>
    </xf>
    <xf numFmtId="0" fontId="5" fillId="0" borderId="9" xfId="3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49" fontId="7" fillId="5" borderId="10" xfId="0" applyNumberFormat="1" applyFont="1" applyFill="1" applyBorder="1" applyAlignment="1">
      <alignment horizontal="center" vertical="center"/>
    </xf>
    <xf numFmtId="49" fontId="7" fillId="5" borderId="11" xfId="0" applyNumberFormat="1" applyFont="1" applyFill="1" applyBorder="1" applyAlignment="1">
      <alignment horizontal="center" vertical="center"/>
    </xf>
    <xf numFmtId="49" fontId="7" fillId="5" borderId="11" xfId="0" applyNumberFormat="1" applyFont="1" applyFill="1" applyBorder="1" applyAlignment="1">
      <alignment vertical="center" wrapText="1"/>
    </xf>
    <xf numFmtId="49" fontId="7" fillId="5" borderId="11" xfId="0" applyNumberFormat="1" applyFont="1" applyFill="1" applyBorder="1" applyAlignment="1">
      <alignment horizontal="left" vertical="center"/>
    </xf>
    <xf numFmtId="4" fontId="7" fillId="5" borderId="11" xfId="0" applyNumberFormat="1" applyFont="1" applyFill="1" applyBorder="1" applyAlignment="1">
      <alignment horizontal="center" vertical="center"/>
    </xf>
    <xf numFmtId="164" fontId="7" fillId="5" borderId="11" xfId="1" applyFont="1" applyFill="1" applyBorder="1" applyAlignment="1">
      <alignment horizontal="center" vertical="center"/>
    </xf>
    <xf numFmtId="10" fontId="7" fillId="5" borderId="12" xfId="2" applyNumberFormat="1" applyFont="1" applyFill="1" applyBorder="1" applyAlignment="1">
      <alignment horizontal="center" vertical="center"/>
    </xf>
    <xf numFmtId="49" fontId="8" fillId="8" borderId="6" xfId="0" applyNumberFormat="1" applyFont="1" applyFill="1" applyBorder="1" applyAlignment="1">
      <alignment horizontal="center" vertical="center"/>
    </xf>
    <xf numFmtId="49" fontId="8" fillId="8" borderId="6" xfId="0" applyNumberFormat="1" applyFont="1" applyFill="1" applyBorder="1" applyAlignment="1">
      <alignment vertical="center" wrapText="1"/>
    </xf>
    <xf numFmtId="49" fontId="8" fillId="8" borderId="6" xfId="0" applyNumberFormat="1" applyFont="1" applyFill="1" applyBorder="1" applyAlignment="1">
      <alignment vertical="center"/>
    </xf>
    <xf numFmtId="49" fontId="9" fillId="8" borderId="6" xfId="0" applyNumberFormat="1" applyFont="1" applyFill="1" applyBorder="1" applyAlignment="1">
      <alignment horizontal="center" vertical="center"/>
    </xf>
    <xf numFmtId="4" fontId="9" fillId="8" borderId="6" xfId="0" applyNumberFormat="1" applyFont="1" applyFill="1" applyBorder="1" applyAlignment="1">
      <alignment horizontal="center" vertical="center"/>
    </xf>
    <xf numFmtId="164" fontId="9" fillId="8" borderId="6" xfId="1" applyFont="1" applyFill="1" applyBorder="1" applyAlignment="1">
      <alignment horizontal="center" vertical="center"/>
    </xf>
    <xf numFmtId="4" fontId="9" fillId="8" borderId="14" xfId="0" applyNumberFormat="1" applyFont="1" applyFill="1" applyBorder="1" applyAlignment="1">
      <alignment horizontal="center" vertical="center"/>
    </xf>
    <xf numFmtId="49" fontId="4" fillId="9" borderId="13" xfId="0" applyNumberFormat="1" applyFont="1" applyFill="1" applyBorder="1" applyAlignment="1">
      <alignment horizontal="center" vertical="center"/>
    </xf>
    <xf numFmtId="49" fontId="4" fillId="9" borderId="6" xfId="0" applyNumberFormat="1" applyFont="1" applyFill="1" applyBorder="1" applyAlignment="1">
      <alignment horizontal="center" vertical="center"/>
    </xf>
    <xf numFmtId="49" fontId="4" fillId="9" borderId="6" xfId="0" applyNumberFormat="1" applyFont="1" applyFill="1" applyBorder="1" applyAlignment="1">
      <alignment horizontal="left" vertical="center" wrapText="1" indent="1"/>
    </xf>
    <xf numFmtId="49" fontId="4" fillId="9" borderId="6" xfId="0" applyNumberFormat="1" applyFont="1" applyFill="1" applyBorder="1" applyAlignment="1">
      <alignment vertical="center"/>
    </xf>
    <xf numFmtId="4" fontId="4" fillId="9" borderId="6" xfId="0" applyNumberFormat="1" applyFont="1" applyFill="1" applyBorder="1" applyAlignment="1">
      <alignment horizontal="center" vertical="center"/>
    </xf>
    <xf numFmtId="164" fontId="4" fillId="9" borderId="6" xfId="1" applyFont="1" applyFill="1" applyBorder="1" applyAlignment="1">
      <alignment horizontal="center" vertical="center"/>
    </xf>
    <xf numFmtId="4" fontId="4" fillId="9" borderId="14" xfId="0" applyNumberFormat="1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0" borderId="6" xfId="5" applyFont="1" applyBorder="1" applyAlignment="1">
      <alignment horizontal="left" vertical="center" wrapText="1" indent="2"/>
    </xf>
    <xf numFmtId="0" fontId="10" fillId="0" borderId="6" xfId="0" applyFont="1" applyBorder="1" applyAlignment="1">
      <alignment horizontal="center" vertical="center" wrapText="1"/>
    </xf>
    <xf numFmtId="4" fontId="10" fillId="0" borderId="6" xfId="6" applyNumberFormat="1" applyFont="1" applyFill="1" applyBorder="1" applyAlignment="1">
      <alignment horizontal="center" vertical="center"/>
    </xf>
    <xf numFmtId="164" fontId="10" fillId="0" borderId="6" xfId="1" applyFont="1" applyFill="1" applyBorder="1" applyAlignment="1">
      <alignment horizontal="center" vertical="center"/>
    </xf>
    <xf numFmtId="4" fontId="10" fillId="0" borderId="14" xfId="6" applyNumberFormat="1" applyFont="1" applyFill="1" applyBorder="1" applyAlignment="1">
      <alignment horizontal="center" vertical="center"/>
    </xf>
    <xf numFmtId="164" fontId="7" fillId="8" borderId="6" xfId="1" applyFont="1" applyFill="1" applyBorder="1" applyAlignment="1">
      <alignment horizontal="center" vertical="center"/>
    </xf>
    <xf numFmtId="0" fontId="10" fillId="0" borderId="6" xfId="5" applyFont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center" vertical="center"/>
    </xf>
    <xf numFmtId="0" fontId="10" fillId="0" borderId="6" xfId="5" applyFont="1" applyFill="1" applyBorder="1" applyAlignment="1">
      <alignment horizontal="left" vertical="center" wrapText="1" indent="2"/>
    </xf>
    <xf numFmtId="0" fontId="10" fillId="0" borderId="6" xfId="5" applyFont="1" applyBorder="1" applyAlignment="1">
      <alignment horizontal="center" vertical="center" wrapText="1"/>
    </xf>
    <xf numFmtId="4" fontId="5" fillId="0" borderId="6" xfId="6" applyNumberFormat="1" applyFont="1" applyFill="1" applyBorder="1" applyAlignment="1">
      <alignment horizontal="center" vertical="center"/>
    </xf>
    <xf numFmtId="164" fontId="5" fillId="0" borderId="6" xfId="1" applyFont="1" applyFill="1" applyBorder="1" applyAlignment="1">
      <alignment horizontal="center" vertical="center"/>
    </xf>
    <xf numFmtId="0" fontId="10" fillId="0" borderId="6" xfId="5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 indent="2"/>
    </xf>
    <xf numFmtId="0" fontId="5" fillId="0" borderId="6" xfId="0" applyFont="1" applyBorder="1" applyAlignment="1">
      <alignment horizontal="left" vertical="center" wrapText="1" indent="2"/>
    </xf>
    <xf numFmtId="0" fontId="5" fillId="0" borderId="1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 indent="2"/>
    </xf>
    <xf numFmtId="0" fontId="10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49" fontId="4" fillId="6" borderId="13" xfId="0" applyNumberFormat="1" applyFont="1" applyFill="1" applyBorder="1" applyAlignment="1">
      <alignment horizontal="center" vertical="center"/>
    </xf>
    <xf numFmtId="49" fontId="4" fillId="6" borderId="6" xfId="0" applyNumberFormat="1" applyFont="1" applyFill="1" applyBorder="1" applyAlignment="1">
      <alignment horizontal="center" vertical="center"/>
    </xf>
    <xf numFmtId="49" fontId="4" fillId="6" borderId="6" xfId="0" applyNumberFormat="1" applyFont="1" applyFill="1" applyBorder="1" applyAlignment="1">
      <alignment horizontal="left" vertical="center" wrapText="1" indent="2"/>
    </xf>
    <xf numFmtId="49" fontId="4" fillId="6" borderId="6" xfId="0" applyNumberFormat="1" applyFont="1" applyFill="1" applyBorder="1" applyAlignment="1">
      <alignment vertical="center" wrapText="1"/>
    </xf>
    <xf numFmtId="4" fontId="4" fillId="6" borderId="6" xfId="0" applyNumberFormat="1" applyFont="1" applyFill="1" applyBorder="1" applyAlignment="1">
      <alignment horizontal="center" vertical="center"/>
    </xf>
    <xf numFmtId="164" fontId="4" fillId="6" borderId="6" xfId="1" applyFont="1" applyFill="1" applyBorder="1" applyAlignment="1">
      <alignment horizontal="center" vertical="center"/>
    </xf>
    <xf numFmtId="4" fontId="4" fillId="6" borderId="14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 indent="3"/>
    </xf>
    <xf numFmtId="0" fontId="10" fillId="2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 indent="3"/>
    </xf>
    <xf numFmtId="0" fontId="10" fillId="2" borderId="13" xfId="0" applyFont="1" applyFill="1" applyBorder="1" applyAlignment="1">
      <alignment horizontal="center" vertical="center"/>
    </xf>
    <xf numFmtId="4" fontId="10" fillId="0" borderId="6" xfId="7" applyNumberFormat="1" applyFont="1" applyFill="1" applyBorder="1" applyAlignment="1">
      <alignment horizontal="center" vertical="center"/>
    </xf>
    <xf numFmtId="49" fontId="4" fillId="4" borderId="13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center" vertical="center"/>
    </xf>
    <xf numFmtId="49" fontId="4" fillId="4" borderId="6" xfId="0" applyNumberFormat="1" applyFont="1" applyFill="1" applyBorder="1" applyAlignment="1">
      <alignment horizontal="left" vertical="center" wrapText="1" indent="3"/>
    </xf>
    <xf numFmtId="49" fontId="4" fillId="4" borderId="6" xfId="0" applyNumberFormat="1" applyFont="1" applyFill="1" applyBorder="1" applyAlignment="1">
      <alignment vertical="center" wrapText="1"/>
    </xf>
    <xf numFmtId="4" fontId="4" fillId="4" borderId="6" xfId="0" applyNumberFormat="1" applyFont="1" applyFill="1" applyBorder="1" applyAlignment="1">
      <alignment horizontal="center" vertical="center"/>
    </xf>
    <xf numFmtId="164" fontId="4" fillId="4" borderId="6" xfId="1" applyFont="1" applyFill="1" applyBorder="1" applyAlignment="1">
      <alignment horizontal="center" vertical="center"/>
    </xf>
    <xf numFmtId="4" fontId="4" fillId="4" borderId="14" xfId="0" applyNumberFormat="1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6" fillId="7" borderId="6" xfId="0" applyFont="1" applyFill="1" applyBorder="1" applyAlignment="1">
      <alignment horizontal="left" vertical="center" wrapText="1" indent="4"/>
    </xf>
    <xf numFmtId="0" fontId="6" fillId="7" borderId="6" xfId="0" applyFont="1" applyFill="1" applyBorder="1" applyAlignment="1">
      <alignment horizontal="center" vertical="center" wrapText="1"/>
    </xf>
    <xf numFmtId="4" fontId="10" fillId="7" borderId="6" xfId="6" applyNumberFormat="1" applyFont="1" applyFill="1" applyBorder="1" applyAlignment="1">
      <alignment horizontal="center" vertical="center"/>
    </xf>
    <xf numFmtId="164" fontId="6" fillId="7" borderId="6" xfId="1" applyFont="1" applyFill="1" applyBorder="1" applyAlignment="1">
      <alignment horizontal="center" vertical="center"/>
    </xf>
    <xf numFmtId="4" fontId="6" fillId="7" borderId="14" xfId="6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left" vertical="center" wrapText="1" indent="5"/>
    </xf>
    <xf numFmtId="164" fontId="4" fillId="0" borderId="6" xfId="1" applyFont="1" applyFill="1" applyBorder="1" applyAlignment="1">
      <alignment horizontal="center" vertical="center"/>
    </xf>
    <xf numFmtId="4" fontId="4" fillId="0" borderId="14" xfId="6" applyNumberFormat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 indent="5"/>
    </xf>
    <xf numFmtId="0" fontId="5" fillId="0" borderId="6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 indent="4"/>
    </xf>
    <xf numFmtId="0" fontId="10" fillId="0" borderId="6" xfId="5" applyFont="1" applyFill="1" applyBorder="1" applyAlignment="1">
      <alignment horizontal="left" vertical="center" wrapText="1" indent="4"/>
    </xf>
    <xf numFmtId="4" fontId="5" fillId="6" borderId="6" xfId="0" applyNumberFormat="1" applyFont="1" applyFill="1" applyBorder="1" applyAlignment="1">
      <alignment horizontal="center" vertical="center"/>
    </xf>
    <xf numFmtId="0" fontId="10" fillId="0" borderId="6" xfId="5" applyFont="1" applyFill="1" applyBorder="1" applyAlignment="1">
      <alignment horizontal="left" vertical="center" wrapText="1" indent="3"/>
    </xf>
    <xf numFmtId="49" fontId="11" fillId="9" borderId="6" xfId="0" applyNumberFormat="1" applyFont="1" applyFill="1" applyBorder="1" applyAlignment="1">
      <alignment horizontal="center" vertical="center"/>
    </xf>
    <xf numFmtId="4" fontId="12" fillId="9" borderId="6" xfId="0" applyNumberFormat="1" applyFont="1" applyFill="1" applyBorder="1" applyAlignment="1">
      <alignment horizontal="center" vertical="center"/>
    </xf>
    <xf numFmtId="164" fontId="11" fillId="9" borderId="6" xfId="1" applyFont="1" applyFill="1" applyBorder="1" applyAlignment="1">
      <alignment horizontal="center" vertical="center"/>
    </xf>
    <xf numFmtId="4" fontId="11" fillId="9" borderId="14" xfId="0" applyNumberFormat="1" applyFont="1" applyFill="1" applyBorder="1" applyAlignment="1">
      <alignment horizontal="center" vertical="center"/>
    </xf>
    <xf numFmtId="164" fontId="6" fillId="0" borderId="6" xfId="1" applyFont="1" applyFill="1" applyBorder="1" applyAlignment="1">
      <alignment horizontal="center" vertical="center"/>
    </xf>
    <xf numFmtId="4" fontId="6" fillId="0" borderId="14" xfId="6" applyNumberFormat="1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left" vertical="center" wrapText="1" indent="3"/>
    </xf>
    <xf numFmtId="0" fontId="6" fillId="4" borderId="6" xfId="0" applyFont="1" applyFill="1" applyBorder="1" applyAlignment="1">
      <alignment vertical="center"/>
    </xf>
    <xf numFmtId="0" fontId="10" fillId="4" borderId="6" xfId="0" applyFont="1" applyFill="1" applyBorder="1" applyAlignment="1">
      <alignment horizontal="center" vertical="center"/>
    </xf>
    <xf numFmtId="4" fontId="10" fillId="4" borderId="6" xfId="0" applyNumberFormat="1" applyFont="1" applyFill="1" applyBorder="1" applyAlignment="1">
      <alignment horizontal="center" vertical="center"/>
    </xf>
    <xf numFmtId="164" fontId="10" fillId="4" borderId="6" xfId="1" applyFont="1" applyFill="1" applyBorder="1" applyAlignment="1">
      <alignment horizontal="center" vertical="center"/>
    </xf>
    <xf numFmtId="4" fontId="10" fillId="4" borderId="14" xfId="0" applyNumberFormat="1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49" fontId="6" fillId="4" borderId="6" xfId="0" applyNumberFormat="1" applyFont="1" applyFill="1" applyBorder="1" applyAlignment="1">
      <alignment horizontal="center" vertical="center"/>
    </xf>
    <xf numFmtId="4" fontId="6" fillId="4" borderId="6" xfId="6" applyNumberFormat="1" applyFont="1" applyFill="1" applyBorder="1" applyAlignment="1">
      <alignment horizontal="center" vertical="center" wrapText="1"/>
    </xf>
    <xf numFmtId="4" fontId="4" fillId="4" borderId="6" xfId="6" applyNumberFormat="1" applyFont="1" applyFill="1" applyBorder="1" applyAlignment="1">
      <alignment horizontal="center" vertical="center"/>
    </xf>
    <xf numFmtId="4" fontId="4" fillId="4" borderId="14" xfId="6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left" vertical="center" wrapText="1" indent="4"/>
    </xf>
    <xf numFmtId="4" fontId="10" fillId="0" borderId="6" xfId="6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 indent="4"/>
    </xf>
    <xf numFmtId="0" fontId="10" fillId="0" borderId="6" xfId="0" applyFont="1" applyBorder="1" applyAlignment="1">
      <alignment horizontal="left" vertical="center" wrapText="1" indent="4"/>
    </xf>
    <xf numFmtId="0" fontId="5" fillId="0" borderId="6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left" vertical="center" wrapText="1" indent="2"/>
    </xf>
    <xf numFmtId="0" fontId="5" fillId="0" borderId="13" xfId="5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vertical="center" wrapText="1" indent="3"/>
    </xf>
    <xf numFmtId="0" fontId="10" fillId="0" borderId="15" xfId="0" applyFont="1" applyFill="1" applyBorder="1" applyAlignment="1">
      <alignment horizontal="center" vertical="center" wrapText="1"/>
    </xf>
    <xf numFmtId="4" fontId="10" fillId="0" borderId="15" xfId="6" applyNumberFormat="1" applyFont="1" applyFill="1" applyBorder="1" applyAlignment="1">
      <alignment horizontal="center" vertical="center"/>
    </xf>
    <xf numFmtId="164" fontId="10" fillId="0" borderId="15" xfId="1" applyFont="1" applyFill="1" applyBorder="1" applyAlignment="1">
      <alignment horizontal="center" vertical="center"/>
    </xf>
    <xf numFmtId="4" fontId="11" fillId="9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 wrapText="1"/>
    </xf>
    <xf numFmtId="4" fontId="6" fillId="4" borderId="6" xfId="6" applyNumberFormat="1" applyFont="1" applyFill="1" applyBorder="1" applyAlignment="1">
      <alignment horizontal="center" vertical="center"/>
    </xf>
    <xf numFmtId="164" fontId="6" fillId="4" borderId="6" xfId="1" applyFont="1" applyFill="1" applyBorder="1" applyAlignment="1">
      <alignment horizontal="center" vertical="center"/>
    </xf>
    <xf numFmtId="4" fontId="6" fillId="4" borderId="14" xfId="6" applyNumberFormat="1" applyFont="1" applyFill="1" applyBorder="1" applyAlignment="1">
      <alignment horizontal="center" vertical="center"/>
    </xf>
    <xf numFmtId="0" fontId="5" fillId="0" borderId="0" xfId="0" applyFont="1" applyFill="1"/>
    <xf numFmtId="49" fontId="5" fillId="0" borderId="13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49" fontId="4" fillId="7" borderId="13" xfId="0" applyNumberFormat="1" applyFont="1" applyFill="1" applyBorder="1" applyAlignment="1">
      <alignment horizontal="center" vertical="center"/>
    </xf>
    <xf numFmtId="49" fontId="4" fillId="7" borderId="6" xfId="0" applyNumberFormat="1" applyFont="1" applyFill="1" applyBorder="1" applyAlignment="1">
      <alignment horizontal="center" vertical="center"/>
    </xf>
    <xf numFmtId="49" fontId="4" fillId="7" borderId="6" xfId="0" applyNumberFormat="1" applyFont="1" applyFill="1" applyBorder="1" applyAlignment="1">
      <alignment vertical="center" wrapText="1"/>
    </xf>
    <xf numFmtId="4" fontId="4" fillId="7" borderId="6" xfId="0" applyNumberFormat="1" applyFont="1" applyFill="1" applyBorder="1" applyAlignment="1">
      <alignment horizontal="center" vertical="center"/>
    </xf>
    <xf numFmtId="164" fontId="4" fillId="7" borderId="6" xfId="1" applyFont="1" applyFill="1" applyBorder="1" applyAlignment="1">
      <alignment horizontal="center" vertical="center"/>
    </xf>
    <xf numFmtId="4" fontId="4" fillId="7" borderId="14" xfId="0" applyNumberFormat="1" applyFont="1" applyFill="1" applyBorder="1" applyAlignment="1">
      <alignment horizontal="center" vertical="center"/>
    </xf>
    <xf numFmtId="49" fontId="4" fillId="7" borderId="6" xfId="0" applyNumberFormat="1" applyFont="1" applyFill="1" applyBorder="1" applyAlignment="1">
      <alignment horizontal="left" vertical="center" wrapText="1" indent="4"/>
    </xf>
    <xf numFmtId="49" fontId="5" fillId="0" borderId="6" xfId="0" applyNumberFormat="1" applyFont="1" applyFill="1" applyBorder="1" applyAlignment="1">
      <alignment horizontal="left" vertical="center" wrapText="1" indent="4"/>
    </xf>
    <xf numFmtId="49" fontId="5" fillId="0" borderId="6" xfId="0" applyNumberFormat="1" applyFont="1" applyFill="1" applyBorder="1" applyAlignment="1">
      <alignment horizontal="left" vertical="center" wrapText="1" indent="5"/>
    </xf>
    <xf numFmtId="49" fontId="14" fillId="5" borderId="17" xfId="8" applyNumberFormat="1" applyFont="1" applyFill="1" applyBorder="1" applyAlignment="1" applyProtection="1">
      <alignment vertical="center" wrapText="1"/>
      <protection locked="0"/>
    </xf>
    <xf numFmtId="49" fontId="14" fillId="5" borderId="15" xfId="8" applyNumberFormat="1" applyFont="1" applyFill="1" applyBorder="1" applyAlignment="1" applyProtection="1">
      <alignment vertical="center" wrapText="1"/>
      <protection locked="0"/>
    </xf>
    <xf numFmtId="4" fontId="14" fillId="5" borderId="15" xfId="8" applyNumberFormat="1" applyFont="1" applyFill="1" applyBorder="1" applyAlignment="1" applyProtection="1">
      <alignment vertical="center" wrapText="1"/>
      <protection locked="0"/>
    </xf>
    <xf numFmtId="164" fontId="14" fillId="5" borderId="15" xfId="1" applyFont="1" applyFill="1" applyBorder="1" applyAlignment="1" applyProtection="1">
      <alignment vertical="center" wrapText="1"/>
      <protection locked="0"/>
    </xf>
    <xf numFmtId="164" fontId="14" fillId="5" borderId="15" xfId="1" applyFont="1" applyFill="1" applyBorder="1" applyAlignment="1" applyProtection="1">
      <alignment horizontal="center" vertical="center" wrapText="1"/>
      <protection locked="0"/>
    </xf>
    <xf numFmtId="164" fontId="14" fillId="5" borderId="15" xfId="1" applyFont="1" applyFill="1" applyBorder="1" applyAlignment="1" applyProtection="1">
      <alignment horizontal="right" vertical="center" wrapText="1"/>
      <protection locked="0"/>
    </xf>
    <xf numFmtId="10" fontId="14" fillId="5" borderId="16" xfId="2" applyNumberFormat="1" applyFont="1" applyFill="1" applyBorder="1" applyAlignment="1" applyProtection="1">
      <alignment horizontal="center" vertical="center" wrapText="1"/>
      <protection locked="0"/>
    </xf>
    <xf numFmtId="49" fontId="3" fillId="0" borderId="0" xfId="3" applyNumberFormat="1" applyFont="1" applyAlignment="1" applyProtection="1">
      <alignment vertical="center"/>
      <protection locked="0"/>
    </xf>
    <xf numFmtId="0" fontId="3" fillId="0" borderId="0" xfId="3" applyFont="1" applyAlignment="1" applyProtection="1">
      <alignment vertical="center" wrapText="1"/>
      <protection locked="0"/>
    </xf>
    <xf numFmtId="4" fontId="3" fillId="0" borderId="0" xfId="3" applyNumberFormat="1" applyFont="1" applyAlignment="1" applyProtection="1">
      <alignment horizontal="center" vertical="center"/>
      <protection locked="0"/>
    </xf>
    <xf numFmtId="164" fontId="3" fillId="0" borderId="0" xfId="1" applyFont="1" applyAlignment="1" applyProtection="1">
      <alignment horizontal="center" vertical="center"/>
      <protection locked="0"/>
    </xf>
    <xf numFmtId="164" fontId="3" fillId="0" borderId="0" xfId="1" applyFont="1" applyAlignment="1" applyProtection="1">
      <alignment horizontal="right" vertical="center"/>
      <protection locked="0"/>
    </xf>
    <xf numFmtId="10" fontId="3" fillId="0" borderId="0" xfId="2" applyNumberFormat="1" applyFont="1" applyAlignment="1" applyProtection="1">
      <alignment horizontal="center" vertical="center"/>
      <protection locked="0"/>
    </xf>
    <xf numFmtId="0" fontId="10" fillId="0" borderId="6" xfId="0" applyNumberFormat="1" applyFont="1" applyFill="1" applyBorder="1" applyAlignment="1">
      <alignment horizontal="left" indent="1"/>
    </xf>
    <xf numFmtId="0" fontId="10" fillId="0" borderId="6" xfId="0" applyFont="1" applyFill="1" applyBorder="1" applyAlignment="1">
      <alignment horizontal="center"/>
    </xf>
    <xf numFmtId="10" fontId="10" fillId="0" borderId="6" xfId="0" applyNumberFormat="1" applyFont="1" applyFill="1" applyBorder="1" applyAlignment="1">
      <alignment horizontal="center"/>
    </xf>
    <xf numFmtId="164" fontId="10" fillId="0" borderId="6" xfId="1" applyFont="1" applyFill="1" applyBorder="1"/>
    <xf numFmtId="164" fontId="10" fillId="0" borderId="6" xfId="1" applyFont="1" applyFill="1" applyBorder="1" applyAlignment="1" applyProtection="1">
      <alignment horizontal="right" vertical="center" wrapText="1"/>
      <protection locked="0"/>
    </xf>
    <xf numFmtId="164" fontId="10" fillId="0" borderId="6" xfId="1" applyFont="1" applyBorder="1" applyAlignment="1" applyProtection="1">
      <alignment horizontal="center" vertical="center" wrapText="1"/>
      <protection locked="0"/>
    </xf>
    <xf numFmtId="164" fontId="10" fillId="0" borderId="6" xfId="1" applyFont="1" applyBorder="1" applyAlignment="1" applyProtection="1">
      <alignment horizontal="right" vertical="center" wrapText="1"/>
      <protection locked="0"/>
    </xf>
    <xf numFmtId="0" fontId="6" fillId="4" borderId="6" xfId="0" applyNumberFormat="1" applyFont="1" applyFill="1" applyBorder="1" applyAlignment="1">
      <alignment horizontal="left" indent="1"/>
    </xf>
    <xf numFmtId="0" fontId="6" fillId="4" borderId="6" xfId="0" applyFont="1" applyFill="1" applyBorder="1" applyAlignment="1">
      <alignment horizontal="center"/>
    </xf>
    <xf numFmtId="4" fontId="6" fillId="4" borderId="6" xfId="0" applyNumberFormat="1" applyFont="1" applyFill="1" applyBorder="1" applyAlignment="1">
      <alignment horizontal="center"/>
    </xf>
    <xf numFmtId="164" fontId="6" fillId="4" borderId="6" xfId="1" applyFont="1" applyFill="1" applyBorder="1"/>
    <xf numFmtId="164" fontId="6" fillId="4" borderId="6" xfId="1" applyFont="1" applyFill="1" applyBorder="1" applyAlignment="1" applyProtection="1">
      <alignment horizontal="center" vertical="center" wrapText="1"/>
      <protection locked="0"/>
    </xf>
    <xf numFmtId="164" fontId="6" fillId="4" borderId="6" xfId="1" applyFont="1" applyFill="1" applyBorder="1" applyAlignment="1" applyProtection="1">
      <alignment horizontal="right" vertical="center" wrapText="1"/>
    </xf>
    <xf numFmtId="164" fontId="10" fillId="0" borderId="6" xfId="1" applyFont="1" applyFill="1" applyBorder="1" applyAlignment="1" applyProtection="1">
      <alignment horizontal="center" vertical="center" wrapText="1"/>
      <protection locked="0"/>
    </xf>
    <xf numFmtId="164" fontId="7" fillId="5" borderId="18" xfId="1" applyFont="1" applyFill="1" applyBorder="1" applyAlignment="1">
      <alignment horizontal="center" vertical="center"/>
    </xf>
    <xf numFmtId="164" fontId="8" fillId="5" borderId="19" xfId="1" applyFont="1" applyFill="1" applyBorder="1" applyAlignment="1">
      <alignment horizontal="center" vertical="center" wrapText="1"/>
    </xf>
    <xf numFmtId="10" fontId="7" fillId="5" borderId="20" xfId="2" applyNumberFormat="1" applyFont="1" applyFill="1" applyBorder="1" applyAlignment="1">
      <alignment horizontal="center" vertical="center"/>
    </xf>
    <xf numFmtId="49" fontId="7" fillId="5" borderId="21" xfId="0" applyNumberFormat="1" applyFont="1" applyFill="1" applyBorder="1" applyAlignment="1">
      <alignment horizontal="left" vertical="center"/>
    </xf>
    <xf numFmtId="49" fontId="7" fillId="5" borderId="22" xfId="0" applyNumberFormat="1" applyFont="1" applyFill="1" applyBorder="1" applyAlignment="1">
      <alignment vertical="center"/>
    </xf>
    <xf numFmtId="49" fontId="7" fillId="5" borderId="22" xfId="0" applyNumberFormat="1" applyFont="1" applyFill="1" applyBorder="1" applyAlignment="1">
      <alignment horizontal="center" vertical="center"/>
    </xf>
    <xf numFmtId="4" fontId="7" fillId="5" borderId="22" xfId="0" applyNumberFormat="1" applyFont="1" applyFill="1" applyBorder="1" applyAlignment="1">
      <alignment horizontal="center" vertical="center"/>
    </xf>
    <xf numFmtId="164" fontId="7" fillId="5" borderId="22" xfId="1" applyFont="1" applyFill="1" applyBorder="1" applyAlignment="1">
      <alignment vertical="center"/>
    </xf>
    <xf numFmtId="9" fontId="7" fillId="5" borderId="23" xfId="2" applyFont="1" applyFill="1" applyBorder="1" applyAlignment="1">
      <alignment vertical="center"/>
    </xf>
    <xf numFmtId="10" fontId="10" fillId="0" borderId="14" xfId="2" applyNumberFormat="1" applyFont="1" applyFill="1" applyBorder="1" applyAlignment="1" applyProtection="1">
      <alignment horizontal="right" vertical="center" wrapText="1"/>
      <protection locked="0"/>
    </xf>
    <xf numFmtId="10" fontId="10" fillId="0" borderId="14" xfId="2" applyNumberFormat="1" applyFont="1" applyBorder="1" applyAlignment="1" applyProtection="1">
      <alignment horizontal="right" vertical="center" wrapText="1"/>
      <protection locked="0"/>
    </xf>
    <xf numFmtId="10" fontId="6" fillId="4" borderId="14" xfId="2" applyNumberFormat="1" applyFont="1" applyFill="1" applyBorder="1" applyAlignment="1" applyProtection="1">
      <alignment horizontal="right" vertical="center" wrapText="1"/>
    </xf>
    <xf numFmtId="49" fontId="15" fillId="5" borderId="18" xfId="8" applyNumberFormat="1" applyFont="1" applyFill="1" applyBorder="1" applyAlignment="1" applyProtection="1">
      <alignment horizontal="left" vertical="center" wrapText="1"/>
      <protection locked="0"/>
    </xf>
    <xf numFmtId="49" fontId="15" fillId="5" borderId="18" xfId="8" applyNumberFormat="1" applyFont="1" applyFill="1" applyBorder="1" applyAlignment="1" applyProtection="1">
      <alignment vertical="center" wrapText="1"/>
      <protection locked="0"/>
    </xf>
    <xf numFmtId="2" fontId="15" fillId="5" borderId="18" xfId="8" applyNumberFormat="1" applyFont="1" applyFill="1" applyBorder="1" applyAlignment="1" applyProtection="1">
      <alignment horizontal="center" vertical="center" wrapText="1"/>
      <protection locked="0"/>
    </xf>
    <xf numFmtId="164" fontId="15" fillId="5" borderId="18" xfId="1" applyFont="1" applyFill="1" applyBorder="1" applyAlignment="1" applyProtection="1">
      <alignment vertical="center" wrapText="1"/>
      <protection locked="0"/>
    </xf>
    <xf numFmtId="0" fontId="10" fillId="0" borderId="13" xfId="0" applyFont="1" applyFill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49" fontId="15" fillId="5" borderId="24" xfId="8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10" fontId="10" fillId="0" borderId="14" xfId="2" applyNumberFormat="1" applyFont="1" applyFill="1" applyBorder="1" applyAlignment="1">
      <alignment horizontal="center" vertical="center"/>
    </xf>
    <xf numFmtId="10" fontId="4" fillId="4" borderId="14" xfId="2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68" fontId="0" fillId="0" borderId="0" xfId="0" applyNumberFormat="1" applyAlignment="1">
      <alignment horizontal="center"/>
    </xf>
    <xf numFmtId="167" fontId="19" fillId="11" borderId="0" xfId="0" applyNumberFormat="1" applyFont="1" applyFill="1" applyAlignment="1">
      <alignment horizontal="center"/>
    </xf>
    <xf numFmtId="169" fontId="0" fillId="0" borderId="0" xfId="0" applyNumberFormat="1" applyAlignment="1">
      <alignment horizontal="center"/>
    </xf>
    <xf numFmtId="170" fontId="19" fillId="11" borderId="0" xfId="0" applyNumberFormat="1" applyFont="1" applyFill="1"/>
    <xf numFmtId="168" fontId="0" fillId="0" borderId="0" xfId="0" applyNumberFormat="1" applyFill="1" applyAlignment="1">
      <alignment horizontal="center"/>
    </xf>
    <xf numFmtId="167" fontId="19" fillId="0" borderId="0" xfId="0" applyNumberFormat="1" applyFont="1" applyFill="1" applyAlignment="1">
      <alignment horizontal="center"/>
    </xf>
    <xf numFmtId="170" fontId="19" fillId="0" borderId="0" xfId="0" applyNumberFormat="1" applyFont="1" applyFill="1"/>
    <xf numFmtId="0" fontId="0" fillId="0" borderId="0" xfId="0" applyFill="1"/>
    <xf numFmtId="171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13" fillId="0" borderId="0" xfId="13"/>
    <xf numFmtId="172" fontId="0" fillId="0" borderId="0" xfId="0" applyNumberFormat="1" applyAlignment="1">
      <alignment horizontal="center"/>
    </xf>
    <xf numFmtId="172" fontId="19" fillId="11" borderId="0" xfId="0" applyNumberFormat="1" applyFont="1" applyFill="1" applyAlignment="1">
      <alignment horizontal="center"/>
    </xf>
    <xf numFmtId="0" fontId="20" fillId="0" borderId="0" xfId="0" applyFont="1"/>
    <xf numFmtId="173" fontId="0" fillId="0" borderId="0" xfId="0" applyNumberFormat="1"/>
    <xf numFmtId="174" fontId="0" fillId="0" borderId="0" xfId="0" applyNumberFormat="1"/>
    <xf numFmtId="175" fontId="0" fillId="0" borderId="0" xfId="0" applyNumberFormat="1" applyFill="1"/>
    <xf numFmtId="164" fontId="5" fillId="0" borderId="0" xfId="0" applyNumberFormat="1" applyFont="1"/>
    <xf numFmtId="4" fontId="2" fillId="0" borderId="6" xfId="6" applyNumberFormat="1" applyFont="1" applyFill="1" applyBorder="1" applyAlignment="1">
      <alignment horizontal="center" vertical="center"/>
    </xf>
    <xf numFmtId="4" fontId="21" fillId="0" borderId="6" xfId="6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left" vertical="center" wrapText="1" indent="5"/>
    </xf>
    <xf numFmtId="49" fontId="5" fillId="2" borderId="7" xfId="3" applyNumberFormat="1" applyFont="1" applyFill="1" applyBorder="1" applyAlignment="1" applyProtection="1">
      <alignment horizontal="center" vertical="center" wrapText="1"/>
      <protection locked="0"/>
    </xf>
    <xf numFmtId="49" fontId="5" fillId="2" borderId="8" xfId="3" applyNumberFormat="1" applyFont="1" applyFill="1" applyBorder="1" applyAlignment="1" applyProtection="1">
      <alignment horizontal="center" vertical="center" wrapText="1"/>
      <protection locked="0"/>
    </xf>
    <xf numFmtId="49" fontId="4" fillId="3" borderId="7" xfId="0" applyNumberFormat="1" applyFont="1" applyFill="1" applyBorder="1" applyAlignment="1">
      <alignment horizontal="center" vertical="center" wrapText="1"/>
    </xf>
    <xf numFmtId="49" fontId="4" fillId="3" borderId="8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0" fontId="6" fillId="4" borderId="1" xfId="4" applyFont="1" applyFill="1" applyBorder="1" applyAlignment="1">
      <alignment horizontal="center" vertical="center" wrapText="1"/>
    </xf>
    <xf numFmtId="0" fontId="6" fillId="4" borderId="2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 wrapText="1"/>
    </xf>
    <xf numFmtId="0" fontId="6" fillId="4" borderId="4" xfId="4" applyFont="1" applyFill="1" applyBorder="1" applyAlignment="1">
      <alignment horizontal="center" vertical="center" wrapText="1"/>
    </xf>
    <xf numFmtId="0" fontId="6" fillId="4" borderId="0" xfId="4" applyFont="1" applyFill="1" applyBorder="1" applyAlignment="1">
      <alignment horizontal="center" vertical="center" wrapText="1"/>
    </xf>
    <xf numFmtId="0" fontId="6" fillId="4" borderId="5" xfId="4" applyFont="1" applyFill="1" applyBorder="1" applyAlignment="1">
      <alignment horizontal="center" vertical="center" wrapText="1"/>
    </xf>
  </cellXfs>
  <cellStyles count="15">
    <cellStyle name="EncabezadoRubro" xfId="9"/>
    <cellStyle name="Hipervínculo" xfId="13" builtinId="8"/>
    <cellStyle name="Hipervínculo 2 3" xfId="10"/>
    <cellStyle name="Insumo" xfId="12"/>
    <cellStyle name="Millares 62" xfId="6"/>
    <cellStyle name="Millares 62 2" xfId="7"/>
    <cellStyle name="Moneda" xfId="1" builtinId="4"/>
    <cellStyle name="Moneda 3 120 2 2 2 3" xfId="14"/>
    <cellStyle name="Moneda 40 3" xfId="11"/>
    <cellStyle name="Normal" xfId="0" builtinId="0"/>
    <cellStyle name="Normal 2 2" xfId="8"/>
    <cellStyle name="Normal 3" xfId="3"/>
    <cellStyle name="Normal 8" xfId="4"/>
    <cellStyle name="Normal 9" xfId="5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22412</xdr:colOff>
      <xdr:row>1</xdr:row>
      <xdr:rowOff>22413</xdr:rowOff>
    </xdr:from>
    <xdr:to>
      <xdr:col>12</xdr:col>
      <xdr:colOff>727364</xdr:colOff>
      <xdr:row>1</xdr:row>
      <xdr:rowOff>1344706</xdr:rowOff>
    </xdr:to>
    <xdr:sp macro="" textlink="">
      <xdr:nvSpPr>
        <xdr:cNvPr id="2" name="Rectángulo 1"/>
        <xdr:cNvSpPr/>
      </xdr:nvSpPr>
      <xdr:spPr>
        <a:xfrm>
          <a:off x="2308412" y="225613"/>
          <a:ext cx="17849952" cy="1322293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A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844165" algn="ctr">
            <a:lnSpc>
              <a:spcPct val="115000"/>
            </a:lnSpc>
            <a:spcAft>
              <a:spcPts val="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            																							  </a:t>
          </a:r>
          <a:r>
            <a:rPr lang="es-AR" sz="12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Año 2022 - “Las Malvinas son argentinas”</a:t>
          </a:r>
          <a:endParaRPr lang="es-AR" sz="12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329319</xdr:colOff>
      <xdr:row>1</xdr:row>
      <xdr:rowOff>311117</xdr:rowOff>
    </xdr:from>
    <xdr:to>
      <xdr:col>5</xdr:col>
      <xdr:colOff>1181967</xdr:colOff>
      <xdr:row>1</xdr:row>
      <xdr:rowOff>1154546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2615319" y="514317"/>
          <a:ext cx="2144296" cy="8434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1267827</xdr:colOff>
      <xdr:row>1</xdr:row>
      <xdr:rowOff>376211</xdr:rowOff>
    </xdr:from>
    <xdr:to>
      <xdr:col>5</xdr:col>
      <xdr:colOff>3556001</xdr:colOff>
      <xdr:row>1</xdr:row>
      <xdr:rowOff>1108364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7577" y="579411"/>
          <a:ext cx="2288174" cy="73215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22412</xdr:colOff>
      <xdr:row>1</xdr:row>
      <xdr:rowOff>22413</xdr:rowOff>
    </xdr:from>
    <xdr:to>
      <xdr:col>12</xdr:col>
      <xdr:colOff>727364</xdr:colOff>
      <xdr:row>1</xdr:row>
      <xdr:rowOff>1344706</xdr:rowOff>
    </xdr:to>
    <xdr:sp macro="" textlink="">
      <xdr:nvSpPr>
        <xdr:cNvPr id="2" name="Rectángulo 1"/>
        <xdr:cNvSpPr/>
      </xdr:nvSpPr>
      <xdr:spPr>
        <a:xfrm>
          <a:off x="2308412" y="218686"/>
          <a:ext cx="16533770" cy="1322293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A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844165" algn="ctr">
            <a:lnSpc>
              <a:spcPct val="115000"/>
            </a:lnSpc>
            <a:spcAft>
              <a:spcPts val="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            																								  </a:t>
          </a:r>
          <a:r>
            <a:rPr lang="es-AR" sz="12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Año 2022 - “Las Malvinas son argentinas”</a:t>
          </a:r>
          <a:endParaRPr lang="es-AR" sz="12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329319</xdr:colOff>
      <xdr:row>1</xdr:row>
      <xdr:rowOff>311117</xdr:rowOff>
    </xdr:from>
    <xdr:to>
      <xdr:col>5</xdr:col>
      <xdr:colOff>1325172</xdr:colOff>
      <xdr:row>1</xdr:row>
      <xdr:rowOff>1154546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2615319" y="507390"/>
          <a:ext cx="2129864" cy="8434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1267827</xdr:colOff>
      <xdr:row>1</xdr:row>
      <xdr:rowOff>376211</xdr:rowOff>
    </xdr:from>
    <xdr:to>
      <xdr:col>5</xdr:col>
      <xdr:colOff>3556001</xdr:colOff>
      <xdr:row>1</xdr:row>
      <xdr:rowOff>1108364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77827" y="572484"/>
          <a:ext cx="2288174" cy="7321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22412</xdr:colOff>
      <xdr:row>1</xdr:row>
      <xdr:rowOff>22413</xdr:rowOff>
    </xdr:from>
    <xdr:to>
      <xdr:col>12</xdr:col>
      <xdr:colOff>727364</xdr:colOff>
      <xdr:row>1</xdr:row>
      <xdr:rowOff>1344706</xdr:rowOff>
    </xdr:to>
    <xdr:sp macro="" textlink="">
      <xdr:nvSpPr>
        <xdr:cNvPr id="2" name="Rectángulo 1"/>
        <xdr:cNvSpPr/>
      </xdr:nvSpPr>
      <xdr:spPr>
        <a:xfrm>
          <a:off x="2308412" y="225613"/>
          <a:ext cx="17849952" cy="1322293"/>
        </a:xfrm>
        <a:prstGeom prst="rect">
          <a:avLst/>
        </a:prstGeom>
        <a:solidFill>
          <a:srgbClr val="E7E7E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 marL="2844165" algn="ctr">
            <a:lnSpc>
              <a:spcPct val="115000"/>
            </a:lnSpc>
            <a:spcAft>
              <a:spcPts val="100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 </a:t>
          </a:r>
          <a:endParaRPr lang="es-AR" sz="11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  <a:p>
          <a:pPr marL="2844165" algn="ctr">
            <a:lnSpc>
              <a:spcPct val="115000"/>
            </a:lnSpc>
            <a:spcAft>
              <a:spcPts val="0"/>
            </a:spcAft>
          </a:pPr>
          <a:r>
            <a:rPr lang="es-AR" sz="8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                                                          																								  </a:t>
          </a:r>
          <a:r>
            <a:rPr lang="es-AR" sz="1200">
              <a:solidFill>
                <a:srgbClr val="AAAAAA"/>
              </a:solidFill>
              <a:effectLst/>
              <a:ea typeface="Times New Roman" panose="02020603050405020304" pitchFamily="18" charset="0"/>
              <a:cs typeface="Times New Roman" panose="02020603050405020304" pitchFamily="18" charset="0"/>
            </a:rPr>
            <a:t>Año 2022 - “Las Malvinas son argentinas”</a:t>
          </a:r>
          <a:endParaRPr lang="es-AR" sz="1200">
            <a:effectLst/>
            <a:ea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3</xdr:col>
      <xdr:colOff>329319</xdr:colOff>
      <xdr:row>1</xdr:row>
      <xdr:rowOff>311117</xdr:rowOff>
    </xdr:from>
    <xdr:to>
      <xdr:col>5</xdr:col>
      <xdr:colOff>1267558</xdr:colOff>
      <xdr:row>1</xdr:row>
      <xdr:rowOff>1154546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733"/>
        <a:stretch/>
      </xdr:blipFill>
      <xdr:spPr bwMode="auto">
        <a:xfrm>
          <a:off x="2615319" y="514317"/>
          <a:ext cx="2144296" cy="843429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5</xdr:col>
      <xdr:colOff>1267827</xdr:colOff>
      <xdr:row>1</xdr:row>
      <xdr:rowOff>376211</xdr:rowOff>
    </xdr:from>
    <xdr:to>
      <xdr:col>5</xdr:col>
      <xdr:colOff>3556001</xdr:colOff>
      <xdr:row>1</xdr:row>
      <xdr:rowOff>1108364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7577" y="579411"/>
          <a:ext cx="2288174" cy="7321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OneDrive%20-%20ADIFSE\AREA%20PRESUPUESTOS\01.%20Presupuestos%20Oficiales\2022\Actualizacion%20-%20Entornos%20Belgrano%20Norte\PC-%20Pablo%20Nogues%20-%20Don%20Torcuato%20-%20Montes_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jporto\OneDrive%20-%20ADIFSE\AREA%20PRESUPUESTOS\15.%20Insumos\Base%202-feb-2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"/>
      <sheetName val="ANA"/>
      <sheetName val="IN"/>
    </sheetNames>
    <sheetDataSet>
      <sheetData sheetId="0">
        <row r="5">
          <cell r="A5" t="str">
            <v>PLANILLA DE COTIZACION / A - OBRAS CIVILES</v>
          </cell>
        </row>
        <row r="7">
          <cell r="A7" t="str">
            <v>Programa de Revitalizacion de Entornos de Estaciones - Línea Belgrano Norte -  Estaciones: Pablo Nogués - Don Torcuato - Montes</v>
          </cell>
        </row>
        <row r="9">
          <cell r="B9" t="str">
            <v>DESCRIPCIÓN</v>
          </cell>
          <cell r="C9" t="str">
            <v>SISTEMA DE CONTRAT</v>
          </cell>
          <cell r="D9" t="str">
            <v>UNIDAD</v>
          </cell>
          <cell r="E9" t="str">
            <v>CANTIDAD</v>
          </cell>
          <cell r="F9" t="str">
            <v>COSTO UNITARIO ($)</v>
          </cell>
          <cell r="G9" t="str">
            <v xml:space="preserve">SUBTOTAL($) </v>
          </cell>
          <cell r="H9" t="str">
            <v xml:space="preserve">TOTAL ($) </v>
          </cell>
          <cell r="I9" t="str">
            <v>%</v>
          </cell>
        </row>
        <row r="10">
          <cell r="A10">
            <v>7</v>
          </cell>
          <cell r="B10" t="str">
            <v>PLANIFICACIÓN Y DOCUMENTACIÓN</v>
          </cell>
          <cell r="E10" t="str">
            <v>Total</v>
          </cell>
        </row>
        <row r="11">
          <cell r="A11" t="str">
            <v>7.1</v>
          </cell>
          <cell r="B11" t="str">
            <v>PLANOS</v>
          </cell>
          <cell r="H11">
            <v>2940094.9634280531</v>
          </cell>
        </row>
        <row r="12">
          <cell r="A12" t="str">
            <v>7.1.1</v>
          </cell>
          <cell r="B12" t="str">
            <v>Ingenieria de Proyecto</v>
          </cell>
          <cell r="C12" t="str">
            <v>AA</v>
          </cell>
          <cell r="D12" t="str">
            <v>gl</v>
          </cell>
          <cell r="E12">
            <v>1</v>
          </cell>
          <cell r="F12">
            <v>1960063.3089520354</v>
          </cell>
          <cell r="G12">
            <v>1960063.3089520354</v>
          </cell>
          <cell r="I12">
            <v>8.539270282103692E-2</v>
          </cell>
        </row>
        <row r="13">
          <cell r="A13" t="str">
            <v>7.1.2</v>
          </cell>
          <cell r="B13" t="str">
            <v>Planos conforme a obra (C.A.O.) y manual de mantenimiento</v>
          </cell>
          <cell r="C13" t="str">
            <v>AA</v>
          </cell>
          <cell r="D13" t="str">
            <v>gl</v>
          </cell>
          <cell r="E13">
            <v>1</v>
          </cell>
          <cell r="F13">
            <v>980031.65447601769</v>
          </cell>
          <cell r="G13">
            <v>980031.65447601769</v>
          </cell>
          <cell r="I13">
            <v>4.269635141051846E-2</v>
          </cell>
        </row>
        <row r="14">
          <cell r="A14">
            <v>8</v>
          </cell>
          <cell r="B14" t="str">
            <v>GESTIÓN DE LA CALIDAD Y AMBIENTAL Y SOCIAL</v>
          </cell>
          <cell r="H14">
            <v>663986.85901372647</v>
          </cell>
        </row>
        <row r="15">
          <cell r="A15" t="str">
            <v>8.1</v>
          </cell>
          <cell r="B15" t="str">
            <v>Gestión CASS. Y Control ambiental</v>
          </cell>
          <cell r="C15" t="str">
            <v>AA</v>
          </cell>
          <cell r="D15" t="str">
            <v>gl</v>
          </cell>
          <cell r="E15">
            <v>1</v>
          </cell>
          <cell r="F15">
            <v>290204.04677173356</v>
          </cell>
          <cell r="G15">
            <v>290204.04677173356</v>
          </cell>
          <cell r="I15">
            <v>1.264311607194488E-2</v>
          </cell>
        </row>
        <row r="16">
          <cell r="A16" t="str">
            <v>8.2</v>
          </cell>
          <cell r="B16" t="str">
            <v>Gestión CASS. Control de la Calidad</v>
          </cell>
          <cell r="C16" t="str">
            <v>AA</v>
          </cell>
          <cell r="D16" t="str">
            <v>gl</v>
          </cell>
          <cell r="E16">
            <v>1</v>
          </cell>
          <cell r="F16">
            <v>373782.81224199285</v>
          </cell>
          <cell r="G16">
            <v>373782.81224199285</v>
          </cell>
          <cell r="I16">
            <v>1.6284333500665008E-2</v>
          </cell>
        </row>
        <row r="17">
          <cell r="A17" t="str">
            <v>9</v>
          </cell>
          <cell r="B17" t="str">
            <v>TAREAS PRELIMINARES - INCLUIDO EN GASTOS GENERALES</v>
          </cell>
        </row>
        <row r="18">
          <cell r="A18" t="str">
            <v>9.1</v>
          </cell>
          <cell r="B18" t="str">
            <v>OBRADOR, CERCOS Y CARTEL DE OBRA</v>
          </cell>
        </row>
        <row r="19">
          <cell r="A19" t="str">
            <v>9.1.1</v>
          </cell>
          <cell r="B19" t="str">
            <v>Obrador</v>
          </cell>
          <cell r="E19" t="str">
            <v>Incl. GG</v>
          </cell>
        </row>
        <row r="20">
          <cell r="A20" t="str">
            <v>9.1.2</v>
          </cell>
          <cell r="B20" t="str">
            <v>Cerco de obra</v>
          </cell>
          <cell r="E20" t="str">
            <v>Incl. GG</v>
          </cell>
        </row>
        <row r="21">
          <cell r="A21" t="str">
            <v>9.1.3</v>
          </cell>
          <cell r="B21" t="str">
            <v>Cartel de obra, de señalizacion e información</v>
          </cell>
          <cell r="E21" t="str">
            <v>Incl. GG</v>
          </cell>
        </row>
        <row r="22">
          <cell r="A22">
            <v>10</v>
          </cell>
          <cell r="B22" t="str">
            <v>EJECUCIÓN DE OBRA</v>
          </cell>
        </row>
        <row r="23">
          <cell r="A23" t="str">
            <v>10.1</v>
          </cell>
          <cell r="B23" t="str">
            <v>DEMOLICIONES Y REMOCIONES</v>
          </cell>
          <cell r="H23">
            <v>525363.34334238002</v>
          </cell>
        </row>
        <row r="24">
          <cell r="A24" t="str">
            <v>10.1.1</v>
          </cell>
          <cell r="B24" t="str">
            <v>Retiro de rejas perimetrales y cerco entre vías</v>
          </cell>
          <cell r="C24" t="str">
            <v>AA</v>
          </cell>
          <cell r="D24" t="str">
            <v>ml</v>
          </cell>
          <cell r="E24">
            <v>129</v>
          </cell>
          <cell r="F24">
            <v>1485.5827163520003</v>
          </cell>
          <cell r="G24">
            <v>191640.17040940802</v>
          </cell>
          <cell r="I24">
            <v>8.3490528319174369E-3</v>
          </cell>
        </row>
        <row r="25">
          <cell r="A25" t="str">
            <v>10.1.2</v>
          </cell>
          <cell r="B25" t="str">
            <v>Demolición de pisos y contrapisos</v>
          </cell>
          <cell r="C25" t="str">
            <v>AA</v>
          </cell>
          <cell r="D25" t="str">
            <v>m2</v>
          </cell>
          <cell r="E25">
            <v>541.5</v>
          </cell>
          <cell r="F25">
            <v>616.29394816800004</v>
          </cell>
          <cell r="G25">
            <v>333723.17293297203</v>
          </cell>
          <cell r="I25">
            <v>1.4539083304403691E-2</v>
          </cell>
        </row>
        <row r="26">
          <cell r="A26" t="str">
            <v>10.2</v>
          </cell>
          <cell r="B26" t="str">
            <v>ACCESOS</v>
          </cell>
        </row>
        <row r="27">
          <cell r="A27" t="str">
            <v>10.2.1</v>
          </cell>
          <cell r="B27" t="str">
            <v>VEREDAS Y VADOS</v>
          </cell>
          <cell r="H27">
            <v>3180911.7191455839</v>
          </cell>
        </row>
        <row r="28">
          <cell r="A28" t="str">
            <v>10.2.1.1</v>
          </cell>
          <cell r="B28" t="str">
            <v>Solado de hormigón peinado c/bordes llaneados - H: 10 cm con malla del 6</v>
          </cell>
          <cell r="C28" t="str">
            <v>AA</v>
          </cell>
          <cell r="D28" t="str">
            <v>m2</v>
          </cell>
          <cell r="E28">
            <v>263.25</v>
          </cell>
          <cell r="F28">
            <v>6622.2847645614092</v>
          </cell>
          <cell r="G28">
            <v>1743316.464270791</v>
          </cell>
          <cell r="I28">
            <v>7.5949845128262319E-2</v>
          </cell>
        </row>
        <row r="29">
          <cell r="A29" t="str">
            <v>10.2.1.2</v>
          </cell>
          <cell r="B29" t="str">
            <v>Bolardos de hormigón</v>
          </cell>
          <cell r="C29" t="str">
            <v>AA</v>
          </cell>
          <cell r="D29" t="str">
            <v>u</v>
          </cell>
          <cell r="E29">
            <v>122</v>
          </cell>
          <cell r="F29">
            <v>9607.5875258181823</v>
          </cell>
          <cell r="G29">
            <v>1172125.6781498182</v>
          </cell>
          <cell r="I29">
            <v>5.1065176949140631E-2</v>
          </cell>
        </row>
        <row r="30">
          <cell r="A30" t="str">
            <v>10.2.1.3</v>
          </cell>
          <cell r="B30" t="str">
            <v>Ejecución de suelo cemento</v>
          </cell>
          <cell r="C30" t="str">
            <v>AA</v>
          </cell>
          <cell r="D30" t="str">
            <v>m3</v>
          </cell>
          <cell r="E30">
            <v>43.125</v>
          </cell>
          <cell r="F30">
            <v>6155.816271883471</v>
          </cell>
          <cell r="G30">
            <v>265469.57672497467</v>
          </cell>
          <cell r="I30">
            <v>1.1565526771389075E-2</v>
          </cell>
        </row>
        <row r="31">
          <cell r="A31" t="str">
            <v>10.2.2</v>
          </cell>
          <cell r="B31" t="str">
            <v>ALBAÑILERÍA</v>
          </cell>
          <cell r="H31">
            <v>66253.572794366148</v>
          </cell>
        </row>
        <row r="32">
          <cell r="A32" t="str">
            <v>10.2.2.1</v>
          </cell>
          <cell r="B32" t="str">
            <v>Revoque hidrófugo exterior completo</v>
          </cell>
          <cell r="C32" t="str">
            <v>AA</v>
          </cell>
          <cell r="D32" t="str">
            <v>m2</v>
          </cell>
          <cell r="E32">
            <v>63</v>
          </cell>
          <cell r="F32">
            <v>1051.6440126089865</v>
          </cell>
          <cell r="G32">
            <v>66253.572794366148</v>
          </cell>
          <cell r="I32">
            <v>2.8864229163526938E-3</v>
          </cell>
        </row>
        <row r="33">
          <cell r="A33" t="str">
            <v>10.3</v>
          </cell>
          <cell r="B33" t="str">
            <v>INSTALACIONES</v>
          </cell>
        </row>
        <row r="34">
          <cell r="A34" t="str">
            <v>10.3.1</v>
          </cell>
          <cell r="B34" t="str">
            <v>ELECTRICAS, DATOS, AUDIO Y CCTV</v>
          </cell>
        </row>
        <row r="35">
          <cell r="A35" t="str">
            <v>10.3.1.1</v>
          </cell>
          <cell r="B35" t="str">
            <v>TABLEROS</v>
          </cell>
          <cell r="H35">
            <v>359566.12555953721</v>
          </cell>
        </row>
        <row r="36">
          <cell r="A36" t="str">
            <v>10.3.1.1.1</v>
          </cell>
          <cell r="B36" t="str">
            <v>Tableros seccionales (Incluye: TMM, ID, ID SI, seccionador bajo carga, contactores, bornes, indicadores luminosos, etc.)</v>
          </cell>
          <cell r="C36" t="str">
            <v>AA</v>
          </cell>
          <cell r="D36" t="str">
            <v>u</v>
          </cell>
          <cell r="E36">
            <v>5</v>
          </cell>
          <cell r="F36">
            <v>71913.225111907435</v>
          </cell>
          <cell r="G36">
            <v>359566.12555953721</v>
          </cell>
          <cell r="I36">
            <v>1.5664965087700936E-2</v>
          </cell>
        </row>
        <row r="37">
          <cell r="A37" t="str">
            <v>10.3.1.2</v>
          </cell>
          <cell r="B37" t="str">
            <v>CANALIZACIONES</v>
          </cell>
          <cell r="H37">
            <v>2160491.9279683176</v>
          </cell>
        </row>
        <row r="38">
          <cell r="A38" t="str">
            <v>10.3.1.2.1</v>
          </cell>
          <cell r="B38" t="str">
            <v>Zanja c/fondo de arena y protección mecánica - 300x800mm</v>
          </cell>
          <cell r="C38" t="str">
            <v>AA</v>
          </cell>
          <cell r="D38" t="str">
            <v>ml</v>
          </cell>
          <cell r="E38">
            <v>833</v>
          </cell>
          <cell r="F38">
            <v>2468.4480526280995</v>
          </cell>
          <cell r="G38">
            <v>2056217.2278392068</v>
          </cell>
          <cell r="I38">
            <v>8.9581773134791376E-2</v>
          </cell>
        </row>
        <row r="39">
          <cell r="A39" t="str">
            <v>10.3.1.2.2</v>
          </cell>
          <cell r="B39" t="str">
            <v xml:space="preserve">Cañería secundaria externa galvanizada 19mm (incluye cajas de AL octogonales/rectangulares de conexión de luminaria) </v>
          </cell>
          <cell r="C39" t="str">
            <v>AA</v>
          </cell>
          <cell r="D39" t="str">
            <v>ml</v>
          </cell>
          <cell r="E39">
            <v>60</v>
          </cell>
          <cell r="F39">
            <v>1737.9116688185125</v>
          </cell>
          <cell r="G39">
            <v>104274.70012911074</v>
          </cell>
          <cell r="I39">
            <v>4.5428626918375681E-3</v>
          </cell>
        </row>
        <row r="40">
          <cell r="A40" t="str">
            <v>10.3.1.3</v>
          </cell>
          <cell r="B40" t="str">
            <v>CABLEADOS ELÉCTRICOS</v>
          </cell>
          <cell r="H40">
            <v>1329032.1096953473</v>
          </cell>
        </row>
        <row r="41">
          <cell r="A41" t="str">
            <v>10.3.1.3.1</v>
          </cell>
          <cell r="B41" t="str">
            <v>Cable Cu 4x4mm² - IRAM 2178</v>
          </cell>
          <cell r="C41" t="str">
            <v>AA</v>
          </cell>
          <cell r="D41" t="str">
            <v>ml</v>
          </cell>
          <cell r="E41">
            <v>1255.1000000000001</v>
          </cell>
          <cell r="F41">
            <v>985.0584522783472</v>
          </cell>
          <cell r="G41">
            <v>1236346.8634545538</v>
          </cell>
          <cell r="I41">
            <v>5.3863056265841938E-2</v>
          </cell>
        </row>
        <row r="42">
          <cell r="A42" t="str">
            <v>10.3.1.3.2</v>
          </cell>
          <cell r="B42" t="str">
            <v>Cable Cu 2,5mm² - IRAM 62.267 - LS0H</v>
          </cell>
          <cell r="C42" t="str">
            <v>AA</v>
          </cell>
          <cell r="D42" t="str">
            <v>ml</v>
          </cell>
          <cell r="E42">
            <v>200</v>
          </cell>
          <cell r="F42">
            <v>463.42623120396695</v>
          </cell>
          <cell r="G42">
            <v>92685.246240793393</v>
          </cell>
          <cell r="I42">
            <v>4.0379530865083798E-3</v>
          </cell>
        </row>
        <row r="43">
          <cell r="A43" t="str">
            <v>10.3.1.4</v>
          </cell>
          <cell r="B43" t="str">
            <v>ARTEFACTOS DE ILUMINACIÓN</v>
          </cell>
          <cell r="H43">
            <v>5594083.8695993125</v>
          </cell>
        </row>
        <row r="44">
          <cell r="A44" t="str">
            <v>10.3.1.4.1</v>
          </cell>
          <cell r="B44" t="str">
            <v>Columnas de alumbrado con 1 luminaria LED 60W (6900lm) 360° (redonda) - H: 4,00 mts (Incluye base de hormigón, basamentos de columnas con grout c/bisel H: 4/8 cm - terminación cemento alisado c/llana)</v>
          </cell>
          <cell r="C44" t="str">
            <v>AA</v>
          </cell>
          <cell r="D44" t="str">
            <v>u</v>
          </cell>
          <cell r="E44">
            <v>72</v>
          </cell>
          <cell r="F44">
            <v>77081.185039312404</v>
          </cell>
          <cell r="G44">
            <v>5549845.3228304926</v>
          </cell>
          <cell r="I44">
            <v>0.24178621689958033</v>
          </cell>
        </row>
        <row r="45">
          <cell r="A45" t="str">
            <v>10.3.1.4.2</v>
          </cell>
          <cell r="B45" t="str">
            <v>Aplique tubo led 2X20W (antivandalico)</v>
          </cell>
          <cell r="C45" t="str">
            <v>AA</v>
          </cell>
          <cell r="D45" t="str">
            <v>u</v>
          </cell>
          <cell r="E45">
            <v>10</v>
          </cell>
          <cell r="F45">
            <v>4423.8546768819842</v>
          </cell>
          <cell r="G45">
            <v>44238.546768819841</v>
          </cell>
          <cell r="I45">
            <v>1.9273097252578682E-3</v>
          </cell>
        </row>
        <row r="46">
          <cell r="A46" t="str">
            <v>10.3.1.5</v>
          </cell>
          <cell r="B46" t="str">
            <v>SISTEMA DE PUESTA A TIERRA Y PARARRAYOS</v>
          </cell>
          <cell r="H46">
            <v>839570.20218943479</v>
          </cell>
        </row>
        <row r="47">
          <cell r="A47" t="str">
            <v>10.3.1.5.1</v>
          </cell>
          <cell r="B47" t="str">
            <v>Provisión e instalación de puestas a tierra - Jabalinas 2m 3/8", cable, cámara de inspección de fundición</v>
          </cell>
          <cell r="C47" t="str">
            <v>AA</v>
          </cell>
          <cell r="D47" t="str">
            <v>gl</v>
          </cell>
          <cell r="E47">
            <v>1</v>
          </cell>
          <cell r="F47">
            <v>839570.20218943479</v>
          </cell>
          <cell r="G47">
            <v>839570.20218943479</v>
          </cell>
          <cell r="I47">
            <v>3.6576965879378483E-2</v>
          </cell>
        </row>
        <row r="48">
          <cell r="A48" t="str">
            <v>10.4</v>
          </cell>
          <cell r="B48" t="str">
            <v>CERRAMIENTOS METÁLICOS Y BARANDAS</v>
          </cell>
          <cell r="H48">
            <v>1456727.3721999999</v>
          </cell>
        </row>
        <row r="49">
          <cell r="A49" t="str">
            <v>10.4.1</v>
          </cell>
          <cell r="B49" t="str">
            <v xml:space="preserve">Ejecución de nuevos cercos perimetrales de alambrado olímpico romboidal </v>
          </cell>
          <cell r="C49" t="str">
            <v>AA</v>
          </cell>
          <cell r="D49" t="str">
            <v>ml</v>
          </cell>
          <cell r="E49">
            <v>505.90999999999997</v>
          </cell>
          <cell r="F49">
            <v>2879.42</v>
          </cell>
          <cell r="G49">
            <v>1456727.3721999999</v>
          </cell>
          <cell r="I49">
            <v>6.3464219251189835E-2</v>
          </cell>
        </row>
        <row r="50">
          <cell r="A50" t="str">
            <v>10.5</v>
          </cell>
          <cell r="B50" t="str">
            <v>PINTURAS</v>
          </cell>
          <cell r="H50">
            <v>321761.63281336072</v>
          </cell>
        </row>
        <row r="51">
          <cell r="A51" t="str">
            <v>10.5.1</v>
          </cell>
          <cell r="B51" t="str">
            <v>Limpieza de muros y preparacion para murales</v>
          </cell>
          <cell r="C51" t="str">
            <v>AA</v>
          </cell>
          <cell r="D51" t="str">
            <v>m2</v>
          </cell>
          <cell r="E51">
            <v>162</v>
          </cell>
          <cell r="F51">
            <v>777.73080319999997</v>
          </cell>
          <cell r="G51">
            <v>125992.3901184</v>
          </cell>
          <cell r="I51">
            <v>5.4890220524789991E-3</v>
          </cell>
        </row>
        <row r="52">
          <cell r="A52" t="str">
            <v>10.5.2</v>
          </cell>
          <cell r="B52" t="str">
            <v xml:space="preserve">Pintura exterior murales </v>
          </cell>
          <cell r="C52" t="str">
            <v>AA</v>
          </cell>
          <cell r="D52" t="str">
            <v>m2</v>
          </cell>
          <cell r="E52">
            <v>162</v>
          </cell>
          <cell r="F52">
            <v>1208.4521154009919</v>
          </cell>
          <cell r="G52">
            <v>195769.2426949607</v>
          </cell>
          <cell r="I52">
            <v>8.5289412268465242E-3</v>
          </cell>
        </row>
        <row r="53">
          <cell r="A53" t="str">
            <v>10.6</v>
          </cell>
          <cell r="B53" t="str">
            <v>SEÑALÉTICA Y EQUIPAMIENTO</v>
          </cell>
          <cell r="H53">
            <v>1133237.9526082645</v>
          </cell>
        </row>
        <row r="54">
          <cell r="A54" t="str">
            <v>10.6.1</v>
          </cell>
          <cell r="B54" t="str">
            <v>AST Asiento Modelo Tigre (H°A°)</v>
          </cell>
          <cell r="C54" t="str">
            <v>AA</v>
          </cell>
          <cell r="D54" t="str">
            <v>u</v>
          </cell>
          <cell r="E54">
            <v>20</v>
          </cell>
          <cell r="F54">
            <v>30127.769344</v>
          </cell>
          <cell r="G54">
            <v>602555.38688000001</v>
          </cell>
          <cell r="I54">
            <v>2.6251107732111468E-2</v>
          </cell>
        </row>
        <row r="55">
          <cell r="A55" t="str">
            <v>10.6.2</v>
          </cell>
          <cell r="B55" t="str">
            <v>PAPD Papelero residuos/ reciclable</v>
          </cell>
          <cell r="C55" t="str">
            <v>AA</v>
          </cell>
          <cell r="D55" t="str">
            <v>u</v>
          </cell>
          <cell r="E55">
            <v>10</v>
          </cell>
          <cell r="F55">
            <v>53068.256572826445</v>
          </cell>
          <cell r="G55">
            <v>530682.5657282644</v>
          </cell>
          <cell r="I55">
            <v>2.3119874965552966E-2</v>
          </cell>
        </row>
        <row r="56">
          <cell r="A56" t="str">
            <v>10.7</v>
          </cell>
          <cell r="B56" t="str">
            <v>PARQUIZACIÓN</v>
          </cell>
        </row>
        <row r="57">
          <cell r="A57" t="str">
            <v>10.7.1</v>
          </cell>
          <cell r="B57" t="str">
            <v>LIMPIEZA Y NIVELACIÓN DEL TERRENO</v>
          </cell>
          <cell r="H57">
            <v>1879231.6510747112</v>
          </cell>
        </row>
        <row r="58">
          <cell r="A58" t="str">
            <v>10.7.1.1</v>
          </cell>
          <cell r="B58" t="str">
            <v>Limpieza del terreno</v>
          </cell>
          <cell r="C58" t="str">
            <v>AA</v>
          </cell>
          <cell r="D58" t="str">
            <v>m2</v>
          </cell>
          <cell r="E58">
            <v>863.4</v>
          </cell>
          <cell r="F58">
            <v>925.05564060159998</v>
          </cell>
          <cell r="G58">
            <v>798693.04009542137</v>
          </cell>
          <cell r="I58">
            <v>3.4796099241592313E-2</v>
          </cell>
        </row>
        <row r="59">
          <cell r="A59" t="str">
            <v>10.7.1.2</v>
          </cell>
          <cell r="B59" t="str">
            <v>Desmonte y retiro de suelo vegetal</v>
          </cell>
          <cell r="C59" t="str">
            <v>AA</v>
          </cell>
          <cell r="D59" t="str">
            <v>m2</v>
          </cell>
          <cell r="E59">
            <v>863.4</v>
          </cell>
          <cell r="F59">
            <v>1070.4412139200001</v>
          </cell>
          <cell r="G59">
            <v>924218.94409852813</v>
          </cell>
          <cell r="I59">
            <v>4.0264798220815745E-2</v>
          </cell>
        </row>
        <row r="60">
          <cell r="A60" t="str">
            <v>10.7.1.3</v>
          </cell>
          <cell r="B60" t="str">
            <v xml:space="preserve">Relleno, nivelación y compactación con suelo seleccionado </v>
          </cell>
          <cell r="C60" t="str">
            <v>AA</v>
          </cell>
          <cell r="D60" t="str">
            <v>m3</v>
          </cell>
          <cell r="E60">
            <v>45.625</v>
          </cell>
          <cell r="F60">
            <v>2063.2148389315703</v>
          </cell>
          <cell r="G60">
            <v>94134.177026252888</v>
          </cell>
          <cell r="I60">
            <v>4.1010776373358463E-3</v>
          </cell>
        </row>
        <row r="61">
          <cell r="A61" t="str">
            <v>10.7.1.4</v>
          </cell>
          <cell r="B61" t="str">
            <v>Terraplenamiento y apisonado</v>
          </cell>
          <cell r="C61" t="str">
            <v>AA</v>
          </cell>
          <cell r="D61" t="str">
            <v>m3</v>
          </cell>
          <cell r="E61">
            <v>86.34</v>
          </cell>
          <cell r="F61">
            <v>720.23963232000006</v>
          </cell>
          <cell r="G61">
            <v>62185.489854508807</v>
          </cell>
          <cell r="I61">
            <v>2.7091916014517986E-3</v>
          </cell>
        </row>
        <row r="62">
          <cell r="A62" t="str">
            <v>10.7.2</v>
          </cell>
          <cell r="B62" t="str">
            <v>PLANTACIÓN DE ARBOLES Y ARBUSTOS</v>
          </cell>
          <cell r="H62">
            <v>491082.83284297516</v>
          </cell>
        </row>
        <row r="63">
          <cell r="A63" t="str">
            <v>10.7.2.1</v>
          </cell>
          <cell r="B63" t="str">
            <v>Jacarandá Mimosifolia / Jacarandá o Tarco (40 lts)</v>
          </cell>
          <cell r="C63" t="str">
            <v>AA</v>
          </cell>
          <cell r="D63" t="str">
            <v>u</v>
          </cell>
          <cell r="E63">
            <v>3</v>
          </cell>
          <cell r="F63">
            <v>5179.4750697520667</v>
          </cell>
          <cell r="G63">
            <v>15538.4252092562</v>
          </cell>
          <cell r="I63">
            <v>6.7695166790829038E-4</v>
          </cell>
        </row>
        <row r="64">
          <cell r="A64" t="str">
            <v>10.7.2.2</v>
          </cell>
          <cell r="B64" t="str">
            <v>Pennisetum rupelli (3 lts)</v>
          </cell>
          <cell r="C64" t="str">
            <v>AA</v>
          </cell>
          <cell r="D64" t="str">
            <v>u</v>
          </cell>
          <cell r="E64">
            <v>21</v>
          </cell>
          <cell r="F64">
            <v>879.19958765840215</v>
          </cell>
          <cell r="G64">
            <v>18463.191340826445</v>
          </cell>
          <cell r="I64">
            <v>8.0437290167841003E-4</v>
          </cell>
        </row>
        <row r="65">
          <cell r="A65" t="str">
            <v>10.7.2.3</v>
          </cell>
          <cell r="B65" t="str">
            <v>Verbena bonariensis</v>
          </cell>
          <cell r="C65" t="str">
            <v>AA</v>
          </cell>
          <cell r="D65" t="str">
            <v>u</v>
          </cell>
          <cell r="E65">
            <v>98</v>
          </cell>
          <cell r="F65">
            <v>1005.9213507438017</v>
          </cell>
          <cell r="G65">
            <v>98580.292372892567</v>
          </cell>
          <cell r="I65">
            <v>4.2947784248408396E-3</v>
          </cell>
        </row>
        <row r="66">
          <cell r="A66" t="str">
            <v>10.7.2.4</v>
          </cell>
          <cell r="B66" t="str">
            <v>Erigeron karvinskianus / Vitadinia, hierba pulguera (3 lts)</v>
          </cell>
          <cell r="C66" t="str">
            <v>AA</v>
          </cell>
          <cell r="D66" t="str">
            <v>u</v>
          </cell>
          <cell r="E66">
            <v>24</v>
          </cell>
          <cell r="F66">
            <v>862.08663999999999</v>
          </cell>
          <cell r="G66">
            <v>20690.07936</v>
          </cell>
          <cell r="I66">
            <v>9.0139016942099423E-4</v>
          </cell>
        </row>
        <row r="67">
          <cell r="A67" t="str">
            <v>10.7.2.5</v>
          </cell>
          <cell r="B67" t="str">
            <v>Glandularia peruviana/ margarita punzó</v>
          </cell>
          <cell r="C67" t="str">
            <v>AA</v>
          </cell>
          <cell r="D67" t="str">
            <v>u</v>
          </cell>
          <cell r="E67">
            <v>79</v>
          </cell>
          <cell r="F67">
            <v>4276.0866399999995</v>
          </cell>
          <cell r="G67">
            <v>337810.84455999994</v>
          </cell>
          <cell r="I67">
            <v>1.4717168025893327E-2</v>
          </cell>
        </row>
        <row r="68">
          <cell r="A68" t="str">
            <v>10.7.3</v>
          </cell>
          <cell r="B68" t="str">
            <v>CANTEROS Y CAZOLETAS</v>
          </cell>
          <cell r="H68">
            <v>12126.171487315596</v>
          </cell>
        </row>
        <row r="69">
          <cell r="A69" t="str">
            <v>10.7.3.1</v>
          </cell>
          <cell r="B69" t="str">
            <v>Cazoletas</v>
          </cell>
          <cell r="C69" t="str">
            <v>AA</v>
          </cell>
          <cell r="D69" t="str">
            <v>u</v>
          </cell>
          <cell r="E69">
            <v>1</v>
          </cell>
          <cell r="F69">
            <v>12126.171487315596</v>
          </cell>
          <cell r="G69">
            <v>12126.171487315596</v>
          </cell>
          <cell r="I69">
            <v>5.2829240435448162E-4</v>
          </cell>
        </row>
        <row r="70">
          <cell r="B70" t="str">
            <v>COSTO TOTAL</v>
          </cell>
          <cell r="H70">
            <v>22953522.30576269</v>
          </cell>
          <cell r="I70">
            <v>1</v>
          </cell>
        </row>
        <row r="72">
          <cell r="A72" t="str">
            <v>CUADRO EMPRESARIO</v>
          </cell>
        </row>
        <row r="73">
          <cell r="A73" t="str">
            <v>1.</v>
          </cell>
          <cell r="B73" t="str">
            <v>Total Costo Directo (Costo-Costo)</v>
          </cell>
          <cell r="D73" t="str">
            <v>$</v>
          </cell>
          <cell r="H73">
            <v>22953522.30576269</v>
          </cell>
        </row>
        <row r="74">
          <cell r="A74" t="str">
            <v>2.</v>
          </cell>
          <cell r="B74" t="str">
            <v>Gastos Generales (Sobre 1)</v>
          </cell>
          <cell r="D74" t="str">
            <v>%</v>
          </cell>
          <cell r="E74">
            <v>0.39325371513378699</v>
          </cell>
          <cell r="H74">
            <v>9026557.9221474268</v>
          </cell>
        </row>
        <row r="75">
          <cell r="A75" t="str">
            <v>3.</v>
          </cell>
          <cell r="B75" t="str">
            <v>Costo Unitario  (1+2)</v>
          </cell>
          <cell r="H75">
            <v>31980080.227910116</v>
          </cell>
        </row>
        <row r="76">
          <cell r="A76" t="str">
            <v>4.</v>
          </cell>
          <cell r="B76" t="str">
            <v>Gastos Financieros (Sobre 3)</v>
          </cell>
          <cell r="D76" t="str">
            <v>%</v>
          </cell>
          <cell r="E76">
            <v>0.12</v>
          </cell>
          <cell r="H76">
            <v>3837609.6273492137</v>
          </cell>
        </row>
        <row r="77">
          <cell r="A77" t="str">
            <v>5.</v>
          </cell>
          <cell r="B77" t="str">
            <v>Beneficio (Sobre 3)</v>
          </cell>
          <cell r="D77" t="str">
            <v>%</v>
          </cell>
          <cell r="E77">
            <v>0.15</v>
          </cell>
          <cell r="H77">
            <v>4797012.0341865169</v>
          </cell>
        </row>
        <row r="78">
          <cell r="A78" t="str">
            <v>6.</v>
          </cell>
          <cell r="B78" t="str">
            <v>Precio Unitario Antes de Impuestos (1+2+4+5)</v>
          </cell>
          <cell r="H78">
            <v>40614701.889445849</v>
          </cell>
        </row>
        <row r="79">
          <cell r="A79" t="str">
            <v>7.</v>
          </cell>
          <cell r="B79" t="str">
            <v>IIBB (Sobre 6)</v>
          </cell>
          <cell r="D79" t="str">
            <v>%</v>
          </cell>
          <cell r="E79">
            <v>0.04</v>
          </cell>
          <cell r="H79">
            <v>1624588.0755778339</v>
          </cell>
        </row>
        <row r="80">
          <cell r="A80" t="str">
            <v>8.</v>
          </cell>
          <cell r="B80" t="str">
            <v>Base Imponible (1+2+4+5+7)</v>
          </cell>
          <cell r="H80">
            <v>42239289.965023682</v>
          </cell>
        </row>
        <row r="81">
          <cell r="A81" t="str">
            <v>9.</v>
          </cell>
          <cell r="B81" t="str">
            <v>ITB (Sobre 8)</v>
          </cell>
          <cell r="D81" t="str">
            <v>%</v>
          </cell>
          <cell r="E81">
            <v>1.2E-2</v>
          </cell>
          <cell r="H81">
            <v>506871.47958028421</v>
          </cell>
        </row>
        <row r="82">
          <cell r="A82" t="str">
            <v>10.</v>
          </cell>
          <cell r="B82" t="str">
            <v>PRESUPUESTO SIN IVA (8+9)</v>
          </cell>
          <cell r="H82">
            <v>42746161.444603965</v>
          </cell>
        </row>
      </sheetData>
      <sheetData sheetId="1" refreshError="1"/>
      <sheetData sheetId="2">
        <row r="1">
          <cell r="A1" t="str">
            <v>Codigo</v>
          </cell>
          <cell r="B1" t="str">
            <v>Insumo</v>
          </cell>
          <cell r="C1" t="str">
            <v>Un</v>
          </cell>
          <cell r="D1" t="str">
            <v>Unitario</v>
          </cell>
          <cell r="E1" t="str">
            <v>Fecha</v>
          </cell>
          <cell r="F1" t="str">
            <v>Fuente</v>
          </cell>
          <cell r="G1" t="str">
            <v>Division</v>
          </cell>
          <cell r="H1" t="str">
            <v>Familia</v>
          </cell>
          <cell r="J1" t="str">
            <v>DÓLAR HOY</v>
          </cell>
        </row>
        <row r="2">
          <cell r="A2" t="str">
            <v>MO.1</v>
          </cell>
          <cell r="B2" t="str">
            <v>Oficial Especializado</v>
          </cell>
          <cell r="C2" t="str">
            <v>hs</v>
          </cell>
          <cell r="D2">
            <v>906.21334400000001</v>
          </cell>
          <cell r="E2">
            <v>44621</v>
          </cell>
          <cell r="F2" t="str">
            <v>MANO DE OBRA UOCRA</v>
          </cell>
          <cell r="G2" t="str">
            <v>02_MANO_DE_OBRA</v>
          </cell>
          <cell r="H2" t="str">
            <v>CALCULO ADIF</v>
          </cell>
        </row>
        <row r="3">
          <cell r="A3" t="str">
            <v>MO.2</v>
          </cell>
          <cell r="B3" t="str">
            <v>Oficial</v>
          </cell>
          <cell r="C3" t="str">
            <v>hs</v>
          </cell>
          <cell r="D3">
            <v>772.17327999999998</v>
          </cell>
          <cell r="E3">
            <v>44621</v>
          </cell>
          <cell r="F3" t="str">
            <v>MANO DE OBRA UOCRA</v>
          </cell>
          <cell r="G3" t="str">
            <v>02_MANO_DE_OBRA</v>
          </cell>
          <cell r="H3" t="str">
            <v>CALCULO ADIF</v>
          </cell>
        </row>
        <row r="4">
          <cell r="A4" t="str">
            <v>MO.3</v>
          </cell>
          <cell r="B4" t="str">
            <v>Medio Oficial</v>
          </cell>
          <cell r="C4" t="str">
            <v>hs</v>
          </cell>
          <cell r="D4">
            <v>711.95862399999987</v>
          </cell>
          <cell r="E4">
            <v>44621</v>
          </cell>
          <cell r="F4" t="str">
            <v>MANO DE OBRA UOCRA</v>
          </cell>
          <cell r="G4" t="str">
            <v>02_MANO_DE_OBRA</v>
          </cell>
          <cell r="H4" t="str">
            <v>CALCULO ADIF</v>
          </cell>
        </row>
        <row r="5">
          <cell r="A5" t="str">
            <v>MO.4</v>
          </cell>
          <cell r="B5" t="str">
            <v>Ayudante</v>
          </cell>
          <cell r="C5" t="str">
            <v>hs</v>
          </cell>
          <cell r="D5">
            <v>653.59606400000007</v>
          </cell>
          <cell r="E5">
            <v>44621</v>
          </cell>
          <cell r="F5" t="str">
            <v>MANO DE OBRA UOCRA</v>
          </cell>
          <cell r="G5" t="str">
            <v>02_MANO_DE_OBRA</v>
          </cell>
          <cell r="H5" t="str">
            <v>CALCULO ADIF</v>
          </cell>
        </row>
        <row r="6">
          <cell r="A6" t="str">
            <v>MO.5</v>
          </cell>
          <cell r="B6" t="str">
            <v>Oficial Sanitarista, Gasista</v>
          </cell>
          <cell r="C6" t="str">
            <v>hs</v>
          </cell>
          <cell r="D6">
            <v>1178.0773472000001</v>
          </cell>
          <cell r="E6">
            <v>44621</v>
          </cell>
          <cell r="F6" t="str">
            <v>MANO DE OBRA UOCRA</v>
          </cell>
          <cell r="G6" t="str">
            <v>02_MANO_DE_OBRA</v>
          </cell>
          <cell r="H6" t="str">
            <v>CALCULO ADIF</v>
          </cell>
        </row>
        <row r="7">
          <cell r="A7" t="str">
            <v>MO.6</v>
          </cell>
          <cell r="B7" t="str">
            <v>Oficial Electricista</v>
          </cell>
          <cell r="C7" t="str">
            <v>hs</v>
          </cell>
          <cell r="D7">
            <v>1178.0773472000001</v>
          </cell>
          <cell r="E7">
            <v>44621</v>
          </cell>
          <cell r="F7" t="str">
            <v>MANO DE OBRA UOCRA</v>
          </cell>
          <cell r="G7" t="str">
            <v>02_MANO_DE_OBRA</v>
          </cell>
          <cell r="H7" t="str">
            <v>CALCULO ADIF</v>
          </cell>
        </row>
        <row r="8">
          <cell r="A8" t="str">
            <v>MO.7</v>
          </cell>
          <cell r="B8" t="str">
            <v>Oficial Pintor</v>
          </cell>
          <cell r="C8" t="str">
            <v>hs</v>
          </cell>
          <cell r="D8">
            <v>1178.0773472000001</v>
          </cell>
          <cell r="E8">
            <v>44621</v>
          </cell>
          <cell r="F8" t="str">
            <v>MANO DE OBRA UOCRA</v>
          </cell>
          <cell r="G8" t="str">
            <v>02_MANO_DE_OBRA</v>
          </cell>
          <cell r="H8" t="str">
            <v>CALCULO ADIF</v>
          </cell>
        </row>
        <row r="9">
          <cell r="A9" t="str">
            <v>MO.8</v>
          </cell>
          <cell r="B9" t="str">
            <v>Oficial Durlock</v>
          </cell>
          <cell r="C9" t="str">
            <v>hs</v>
          </cell>
          <cell r="D9">
            <v>1178.0773472000001</v>
          </cell>
          <cell r="E9">
            <v>44621</v>
          </cell>
          <cell r="F9" t="str">
            <v>MANO DE OBRA UOCRA</v>
          </cell>
          <cell r="G9" t="str">
            <v>02_MANO_DE_OBRA</v>
          </cell>
          <cell r="H9" t="str">
            <v>CALCULO ADIF</v>
          </cell>
        </row>
        <row r="10">
          <cell r="A10" t="str">
            <v>MO.9</v>
          </cell>
          <cell r="B10" t="str">
            <v>Oficial Herrero</v>
          </cell>
          <cell r="C10" t="str">
            <v>hs</v>
          </cell>
          <cell r="D10">
            <v>1178.0773472000001</v>
          </cell>
          <cell r="E10">
            <v>44621</v>
          </cell>
          <cell r="F10" t="str">
            <v>MANO DE OBRA UOCRA</v>
          </cell>
          <cell r="G10" t="str">
            <v>02_MANO_DE_OBRA</v>
          </cell>
          <cell r="H10" t="str">
            <v>CALCULO ADIF</v>
          </cell>
        </row>
        <row r="11">
          <cell r="A11" t="str">
            <v>MO.10</v>
          </cell>
          <cell r="B11" t="str">
            <v>Ayudante Sanitarista, Gasista</v>
          </cell>
          <cell r="C11" t="str">
            <v>hs</v>
          </cell>
          <cell r="D11">
            <v>849.67488320000007</v>
          </cell>
          <cell r="E11">
            <v>44621</v>
          </cell>
          <cell r="F11" t="str">
            <v>MANO DE OBRA UOCRA</v>
          </cell>
          <cell r="G11" t="str">
            <v>02_MANO_DE_OBRA</v>
          </cell>
          <cell r="H11" t="str">
            <v>CALCULO ADIF</v>
          </cell>
        </row>
        <row r="12">
          <cell r="A12" t="str">
            <v>MO.11</v>
          </cell>
          <cell r="B12" t="str">
            <v>Ayudante Electricista</v>
          </cell>
          <cell r="C12" t="str">
            <v>hs</v>
          </cell>
          <cell r="D12">
            <v>849.67488320000007</v>
          </cell>
          <cell r="E12">
            <v>44621</v>
          </cell>
          <cell r="F12" t="str">
            <v>MANO DE OBRA UOCRA</v>
          </cell>
          <cell r="G12" t="str">
            <v>02_MANO_DE_OBRA</v>
          </cell>
          <cell r="H12" t="str">
            <v>CALCULO ADIF</v>
          </cell>
        </row>
        <row r="13">
          <cell r="A13" t="str">
            <v>MO.12</v>
          </cell>
          <cell r="B13" t="str">
            <v>Ayudante Pintor</v>
          </cell>
          <cell r="C13" t="str">
            <v>hs</v>
          </cell>
          <cell r="D13">
            <v>849.67488320000007</v>
          </cell>
          <cell r="E13">
            <v>44621</v>
          </cell>
          <cell r="F13" t="str">
            <v>MANO DE OBRA UOCRA</v>
          </cell>
          <cell r="G13" t="str">
            <v>02_MANO_DE_OBRA</v>
          </cell>
          <cell r="H13" t="str">
            <v>CALCULO ADIF</v>
          </cell>
        </row>
        <row r="14">
          <cell r="A14" t="str">
            <v>MO.13</v>
          </cell>
          <cell r="B14" t="str">
            <v>Ayudante Durlock</v>
          </cell>
          <cell r="C14" t="str">
            <v>hs</v>
          </cell>
          <cell r="D14">
            <v>849.67488320000007</v>
          </cell>
          <cell r="E14">
            <v>44621</v>
          </cell>
          <cell r="F14" t="str">
            <v>MANO DE OBRA UOCRA</v>
          </cell>
          <cell r="G14" t="str">
            <v>02_MANO_DE_OBRA</v>
          </cell>
          <cell r="H14" t="str">
            <v>CALCULO ADIF</v>
          </cell>
        </row>
        <row r="15">
          <cell r="A15" t="str">
            <v>MO.14</v>
          </cell>
          <cell r="B15" t="str">
            <v>Ayudante Herrero</v>
          </cell>
          <cell r="C15" t="str">
            <v>hs</v>
          </cell>
          <cell r="D15">
            <v>849.67488320000007</v>
          </cell>
          <cell r="E15">
            <v>44621</v>
          </cell>
          <cell r="F15" t="str">
            <v>MANO DE OBRA UOCRA</v>
          </cell>
          <cell r="G15" t="str">
            <v>02_MANO_DE_OBRA</v>
          </cell>
          <cell r="H15" t="str">
            <v>CALCULO ADIF</v>
          </cell>
        </row>
        <row r="16">
          <cell r="A16" t="str">
            <v>MO.15</v>
          </cell>
          <cell r="B16" t="str">
            <v>Chofer</v>
          </cell>
          <cell r="C16" t="str">
            <v>hs</v>
          </cell>
          <cell r="D16">
            <v>996.83467840000014</v>
          </cell>
          <cell r="E16">
            <v>44621</v>
          </cell>
          <cell r="F16" t="str">
            <v>MANO DE OBRA UOCRA</v>
          </cell>
          <cell r="G16" t="str">
            <v>02_MANO_DE_OBRA</v>
          </cell>
          <cell r="H16" t="str">
            <v>CALCULO ADIF</v>
          </cell>
        </row>
        <row r="17">
          <cell r="A17" t="str">
            <v>MO.16</v>
          </cell>
          <cell r="B17" t="str">
            <v>Maquinista</v>
          </cell>
          <cell r="C17" t="str">
            <v>hs</v>
          </cell>
          <cell r="D17">
            <v>996.83467840000014</v>
          </cell>
          <cell r="E17">
            <v>44621</v>
          </cell>
          <cell r="F17" t="str">
            <v>MANO DE OBRA UOCRA</v>
          </cell>
          <cell r="G17" t="str">
            <v>02_MANO_DE_OBRA</v>
          </cell>
          <cell r="H17" t="str">
            <v>CALCULO ADIF</v>
          </cell>
        </row>
        <row r="18">
          <cell r="A18" t="str">
            <v>MO.17</v>
          </cell>
          <cell r="B18" t="str">
            <v>Oficial Hormigon</v>
          </cell>
          <cell r="C18" t="str">
            <v>hs</v>
          </cell>
          <cell r="D18">
            <v>1178.0773472000001</v>
          </cell>
          <cell r="E18">
            <v>44621</v>
          </cell>
          <cell r="F18" t="str">
            <v>MANO DE OBRA UOCRA</v>
          </cell>
          <cell r="G18" t="str">
            <v>02_MANO_DE_OBRA</v>
          </cell>
          <cell r="H18" t="str">
            <v>CALCULO ADIF</v>
          </cell>
        </row>
        <row r="19">
          <cell r="A19" t="str">
            <v>MO.18</v>
          </cell>
          <cell r="B19" t="str">
            <v>Ayudante Hormigon</v>
          </cell>
          <cell r="C19" t="str">
            <v>hs</v>
          </cell>
          <cell r="D19">
            <v>849.67488320000007</v>
          </cell>
          <cell r="E19">
            <v>44621</v>
          </cell>
          <cell r="F19" t="str">
            <v>MANO DE OBRA UOCRA</v>
          </cell>
          <cell r="G19" t="str">
            <v>02_MANO_DE_OBRA</v>
          </cell>
          <cell r="H19" t="str">
            <v>CALCULO ADIF</v>
          </cell>
        </row>
        <row r="20">
          <cell r="A20" t="str">
            <v>IN.1</v>
          </cell>
          <cell r="B20" t="str">
            <v>Gestión CASS. Y Control ambiental</v>
          </cell>
          <cell r="C20" t="str">
            <v>gl</v>
          </cell>
          <cell r="D20">
            <v>290204.04677173356</v>
          </cell>
          <cell r="E20">
            <v>44621</v>
          </cell>
          <cell r="F20" t="str">
            <v>CASS</v>
          </cell>
          <cell r="G20" t="str">
            <v>02_MANO_DE_OBRA</v>
          </cell>
          <cell r="H20" t="str">
            <v>CALCULO ADIF</v>
          </cell>
          <cell r="J20">
            <v>1.085832909676326</v>
          </cell>
        </row>
        <row r="21">
          <cell r="A21" t="str">
            <v>IN.2</v>
          </cell>
          <cell r="B21" t="str">
            <v>Gestión CASS. Control de la Calidad</v>
          </cell>
          <cell r="C21" t="str">
            <v>gl</v>
          </cell>
          <cell r="D21">
            <v>373782.81224199285</v>
          </cell>
          <cell r="E21">
            <v>44621</v>
          </cell>
          <cell r="F21" t="str">
            <v>CASS</v>
          </cell>
          <cell r="G21" t="str">
            <v>02_MANO_DE_OBRA</v>
          </cell>
          <cell r="H21" t="str">
            <v>CALCULO ADIF</v>
          </cell>
          <cell r="J21">
            <v>1.085832909676326</v>
          </cell>
        </row>
        <row r="22">
          <cell r="A22" t="str">
            <v>IN.3</v>
          </cell>
          <cell r="B22" t="str">
            <v>Ingenieria de detalle</v>
          </cell>
          <cell r="C22" t="str">
            <v>gl</v>
          </cell>
          <cell r="D22">
            <v>1960063.3089520354</v>
          </cell>
          <cell r="E22">
            <v>44621</v>
          </cell>
          <cell r="F22" t="str">
            <v>CASS</v>
          </cell>
          <cell r="G22" t="str">
            <v>02_MANO_DE_OBRA</v>
          </cell>
          <cell r="H22" t="str">
            <v>CALCULO ADIF</v>
          </cell>
          <cell r="J22">
            <v>1.085832909676326</v>
          </cell>
        </row>
        <row r="23">
          <cell r="A23" t="str">
            <v>IN.4</v>
          </cell>
          <cell r="B23" t="str">
            <v xml:space="preserve">Planos conforme a obra </v>
          </cell>
          <cell r="C23" t="str">
            <v>gl</v>
          </cell>
          <cell r="D23">
            <v>980031.65447601769</v>
          </cell>
          <cell r="E23">
            <v>44621</v>
          </cell>
          <cell r="F23" t="str">
            <v>CASS</v>
          </cell>
          <cell r="G23" t="str">
            <v>02_MANO_DE_OBRA</v>
          </cell>
          <cell r="H23" t="str">
            <v>CALCULO ADIF</v>
          </cell>
          <cell r="J23" t="str">
            <v>Aprox la mitad de la ingenieria</v>
          </cell>
        </row>
        <row r="24">
          <cell r="A24" t="str">
            <v>E0005</v>
          </cell>
          <cell r="B24" t="str">
            <v>Bobcat</v>
          </cell>
          <cell r="C24" t="str">
            <v>hora</v>
          </cell>
          <cell r="D24">
            <v>1285.7355</v>
          </cell>
          <cell r="E24">
            <v>44593</v>
          </cell>
          <cell r="F24" t="str">
            <v>CALCULO ADIF</v>
          </cell>
          <cell r="G24" t="str">
            <v>03_EQUIPOS</v>
          </cell>
          <cell r="H24" t="str">
            <v>AMORTIZACION DE EQUIPOS</v>
          </cell>
        </row>
        <row r="25">
          <cell r="A25" t="str">
            <v>E15</v>
          </cell>
          <cell r="B25" t="str">
            <v>Martillo Eléctrico</v>
          </cell>
          <cell r="C25" t="str">
            <v>hora</v>
          </cell>
          <cell r="D25">
            <v>81.419624999999996</v>
          </cell>
          <cell r="E25">
            <v>44593</v>
          </cell>
          <cell r="F25" t="str">
            <v>CALCULO ADIF</v>
          </cell>
          <cell r="G25" t="str">
            <v>03_EQUIPOS</v>
          </cell>
          <cell r="H25" t="str">
            <v>AMORTIZACION DE EQUIPOS</v>
          </cell>
        </row>
        <row r="26">
          <cell r="A26" t="str">
            <v>I1037</v>
          </cell>
          <cell r="B26" t="str">
            <v>Malla 15X15 6Mm. (6X2.15Mts.) Q84</v>
          </cell>
          <cell r="C26" t="str">
            <v>u</v>
          </cell>
          <cell r="D26">
            <v>11167.768595041323</v>
          </cell>
          <cell r="E26">
            <v>44621</v>
          </cell>
          <cell r="F26" t="str">
            <v>MERCADO LIBRE</v>
          </cell>
          <cell r="G26" t="str">
            <v>01_MATERIALES</v>
          </cell>
          <cell r="H26" t="str">
            <v>ACERO</v>
          </cell>
          <cell r="J26" t="str">
            <v>https://articulo.mercadolibre.com.ar/MLA-929054564-malla-del-6-15x15-240x6mts-acindar-aceros-ya-_JM?matt_tool=62476992&amp;matt_word=&amp;matt_source=google&amp;matt_campaign_id=14508409193&amp;matt_ad_group_id=124055975422&amp;matt_match_type=&amp;matt_network=g&amp;matt_device=c&amp;matt_creative=543394189904&amp;matt_keyword=&amp;matt_ad_position=&amp;matt_ad_type=pla&amp;matt_merchant_id=507302529&amp;matt_product_id=MLA929054564&amp;matt_product_partition_id=1408934281892&amp;matt_target_id=aud-1250848972213:pla-1408934281892&amp;gclid=Cj0KCQiAmeKQBhDvARIsAHJ7mF6Sn_BLmSFsOYm3uquF8oqGFOwOD14XUXYad-6wCE5ct_dHME5_tWIaAmWuEALw_wcB</v>
          </cell>
        </row>
        <row r="27">
          <cell r="A27" t="str">
            <v>I1544</v>
          </cell>
          <cell r="B27" t="str">
            <v>Sika Flex Sellador Gris X 300 Grs (600 cc) Rinde 6 ml</v>
          </cell>
          <cell r="C27" t="str">
            <v>u</v>
          </cell>
          <cell r="D27">
            <v>2655.3719008264466</v>
          </cell>
          <cell r="E27">
            <v>44621</v>
          </cell>
          <cell r="F27" t="str">
            <v>MERCADO LIBRE</v>
          </cell>
          <cell r="G27" t="str">
            <v>01_MATERIALES</v>
          </cell>
          <cell r="H27" t="str">
            <v>AISLACION HIDRAULICA</v>
          </cell>
          <cell r="J27" t="str">
            <v>https://articulo.mercadolibre.com.ar/MLA-644741677-sikaflex-221-x-600-cc-adhesivo-sellador-de-poliuretano-_JM#position=1&amp;type=item&amp;tracking_id=7dc0fa9a-1f08-4f7e-bab1-546ea2dfeb25</v>
          </cell>
        </row>
        <row r="28">
          <cell r="A28" t="str">
            <v>I1019</v>
          </cell>
          <cell r="B28" t="str">
            <v>Hormigon Elaborado H30</v>
          </cell>
          <cell r="C28" t="str">
            <v>m3</v>
          </cell>
          <cell r="D28">
            <v>13250</v>
          </cell>
          <cell r="E28">
            <v>44621</v>
          </cell>
          <cell r="F28" t="str">
            <v>REDIMAT</v>
          </cell>
          <cell r="G28" t="str">
            <v>01_MATERIALES</v>
          </cell>
          <cell r="H28" t="str">
            <v>HORMIGON</v>
          </cell>
        </row>
        <row r="29">
          <cell r="A29" t="str">
            <v>I1472</v>
          </cell>
          <cell r="B29" t="str">
            <v>Endurecedor No Metálico Para Pisos De Hormigón Bolsa 25 Kg</v>
          </cell>
          <cell r="C29" t="str">
            <v>u</v>
          </cell>
          <cell r="D29">
            <v>3881.818181818182</v>
          </cell>
          <cell r="E29">
            <v>44621</v>
          </cell>
          <cell r="F29" t="str">
            <v>MERCADO LIBRE</v>
          </cell>
          <cell r="G29" t="str">
            <v>01_MATERIALES</v>
          </cell>
          <cell r="H29" t="str">
            <v>PRODUCTOS QUIMICOS</v>
          </cell>
          <cell r="J29" t="str">
            <v>https://articulo.mercadolibre.com.ar/MLA-1122824558-cuarzo-color-gris-perla-policemento-enm-x-25-kg-_JM#reco_item_pos=3&amp;reco_backend=machinalis-v2p-pdp-boost-v2&amp;reco_backend_type=low_level&amp;reco_client=vip-v2p&amp;reco_id=a3216954-1e08-4d9d-b243-f8dc49dabe83</v>
          </cell>
        </row>
        <row r="30">
          <cell r="A30" t="str">
            <v>I1207</v>
          </cell>
          <cell r="B30" t="str">
            <v>Poliestireno Expandido 20 Kg/M3 Esp 20 Mm</v>
          </cell>
          <cell r="C30" t="str">
            <v>m2</v>
          </cell>
          <cell r="D30">
            <v>368.59504132231405</v>
          </cell>
          <cell r="E30">
            <v>44621</v>
          </cell>
          <cell r="F30" t="str">
            <v>MERCADO LIBRE</v>
          </cell>
          <cell r="G30" t="str">
            <v>01_MATERIALES</v>
          </cell>
          <cell r="H30" t="str">
            <v>PRODUCTOS QUIMICOS</v>
          </cell>
        </row>
        <row r="31">
          <cell r="A31" t="str">
            <v>I1314</v>
          </cell>
          <cell r="B31" t="str">
            <v>Servicio De Bombeado con Pluma</v>
          </cell>
          <cell r="C31" t="str">
            <v>m3</v>
          </cell>
          <cell r="D31">
            <v>490</v>
          </cell>
          <cell r="E31">
            <v>44621</v>
          </cell>
          <cell r="F31" t="str">
            <v>REDIMAT</v>
          </cell>
          <cell r="G31" t="str">
            <v>01_MATERIALES</v>
          </cell>
          <cell r="H31" t="str">
            <v>HORMIGON</v>
          </cell>
        </row>
        <row r="32">
          <cell r="A32" t="str">
            <v>I1315</v>
          </cell>
          <cell r="B32" t="str">
            <v>Traslado De Bomba con Pluma</v>
          </cell>
          <cell r="C32" t="str">
            <v>u</v>
          </cell>
          <cell r="D32">
            <v>49000</v>
          </cell>
          <cell r="E32">
            <v>44621</v>
          </cell>
          <cell r="F32" t="str">
            <v>REDIMAT</v>
          </cell>
          <cell r="G32" t="str">
            <v>01_MATERIALES</v>
          </cell>
          <cell r="H32" t="str">
            <v>HORMIGON</v>
          </cell>
        </row>
        <row r="33">
          <cell r="A33" t="str">
            <v>I2569</v>
          </cell>
          <cell r="B33" t="str">
            <v>Bolardo de Hormigon</v>
          </cell>
          <cell r="C33" t="str">
            <v>u</v>
          </cell>
          <cell r="D33">
            <v>8181.818181818182</v>
          </cell>
          <cell r="E33">
            <v>44621</v>
          </cell>
          <cell r="F33" t="str">
            <v>MERCADO LIBRE</v>
          </cell>
          <cell r="G33" t="str">
            <v>01_MATERIALES</v>
          </cell>
          <cell r="H33" t="str">
            <v>HORMIGON</v>
          </cell>
          <cell r="J33" t="str">
            <v>https://articulo.mercadolibre.com.ar/MLA-928832033-bolardo-de-hormigon-villa-gessel-_JM#position=4&amp;search_layout=stack&amp;type=item&amp;tracking_id=2bfdeb9e-d0b7-4bd8-85da-3f9dc9e7424c</v>
          </cell>
        </row>
        <row r="34">
          <cell r="A34" t="str">
            <v>I1192</v>
          </cell>
          <cell r="B34" t="str">
            <v>Tosca Puesta En Obra</v>
          </cell>
          <cell r="C34" t="str">
            <v>m3</v>
          </cell>
          <cell r="D34">
            <v>1033.0578512396694</v>
          </cell>
          <cell r="E34">
            <v>44621</v>
          </cell>
          <cell r="F34" t="str">
            <v>MERCADO LIBRE</v>
          </cell>
          <cell r="G34" t="str">
            <v>01_MATERIALES</v>
          </cell>
          <cell r="H34" t="str">
            <v>TIERRAS</v>
          </cell>
          <cell r="J34" t="str">
            <v>https://articulo.mercadolibre.com.ar/MLA-860507962-camion-tosca-8-m3-zona-sur-oferta-imperdible-_JM#reco_item_pos=1&amp;reco_backend=machinalis-v2p-pdp-boost-v2&amp;reco_backend_type=low_level&amp;reco_client=vip-v2p&amp;reco_id=bf6cc042-de31-4868-9069-e6d1180a6d79</v>
          </cell>
        </row>
        <row r="35">
          <cell r="A35" t="str">
            <v>I1001</v>
          </cell>
          <cell r="B35" t="str">
            <v>Cemento Portland x 50 kg</v>
          </cell>
          <cell r="C35" t="str">
            <v>kg</v>
          </cell>
          <cell r="D35">
            <v>18.578512396694215</v>
          </cell>
          <cell r="E35">
            <v>44621</v>
          </cell>
          <cell r="F35" t="str">
            <v>MERCADO LIBRE</v>
          </cell>
          <cell r="G35" t="str">
            <v>01_MATERIALES</v>
          </cell>
          <cell r="H35" t="str">
            <v>AGLOMERANTES</v>
          </cell>
          <cell r="J35" t="str">
            <v>https://articulo.mercadolibre.com.ar/MLA-907612723-cemento-avellaneda-loma-negra-bolsa-x-50kg-_JM#reco_item_pos=4&amp;reco_backend=machinalis-v2p-pdp-boost-v2&amp;reco_backend_type=low_level&amp;reco_client=vip-v2p&amp;reco_id=5b2ac034-d56f-4352-9a51-fd5c2090bea8</v>
          </cell>
        </row>
        <row r="36">
          <cell r="A36" t="str">
            <v>E0006</v>
          </cell>
          <cell r="B36" t="str">
            <v>Compactador Manual</v>
          </cell>
          <cell r="C36" t="str">
            <v>hora</v>
          </cell>
          <cell r="D36">
            <v>106.58418750000001</v>
          </cell>
          <cell r="E36">
            <v>44593</v>
          </cell>
          <cell r="F36" t="str">
            <v>CALCULO ADIF</v>
          </cell>
          <cell r="G36" t="str">
            <v>03_EQUIPOS</v>
          </cell>
          <cell r="H36" t="str">
            <v>AMORTIZACION DE EQUIPOS</v>
          </cell>
        </row>
        <row r="37">
          <cell r="A37" t="str">
            <v>I1000</v>
          </cell>
          <cell r="B37" t="str">
            <v>Cal Hidráulica En Polvo</v>
          </cell>
          <cell r="C37" t="str">
            <v>kg</v>
          </cell>
          <cell r="D37">
            <v>27.272727272727273</v>
          </cell>
          <cell r="E37">
            <v>44621</v>
          </cell>
          <cell r="F37" t="str">
            <v>MERCADO LIBRE</v>
          </cell>
          <cell r="G37" t="str">
            <v>01_MATERIALES</v>
          </cell>
          <cell r="H37" t="str">
            <v>AGLOMERANTES</v>
          </cell>
          <cell r="J37" t="str">
            <v>https://articulo.mercadolibre.com.ar/MLA-910673414-cal-comun-cacique-5-baldes-x-20k-loma-negra-_JM#position=1&amp;search_layout=stack&amp;type=pad&amp;tracking_id=dd27b6f8-418c-4ff2-87c1-f89edfc794e7&amp;is_advertising=true&amp;ad_domain=VQCATCORE_LST&amp;ad_position=1&amp;ad_click_id=NmY4N2NiOWQtYTQzNS00NGNkLWFkN2ItMTRiMWRiNDA0ZmY2</v>
          </cell>
        </row>
        <row r="38">
          <cell r="A38" t="str">
            <v>I1002</v>
          </cell>
          <cell r="B38" t="str">
            <v>Arena a Granel</v>
          </cell>
          <cell r="C38" t="str">
            <v>m3</v>
          </cell>
          <cell r="D38">
            <v>3969.4214876033061</v>
          </cell>
          <cell r="E38">
            <v>44621</v>
          </cell>
          <cell r="F38" t="str">
            <v>MERCADO LIBRE</v>
          </cell>
          <cell r="G38" t="str">
            <v>01_MATERIALES</v>
          </cell>
          <cell r="H38" t="str">
            <v>ARIDOS</v>
          </cell>
          <cell r="J38" t="str">
            <v>https://articulo.mercadolibre.com.ar/MLA-873283620-arena-suelta-x-mt3-oferta-_JM#position=47&amp;type=item&amp;tracking_id=d4d76fff-fc31-4214-9cb2-cbb3b8e38352</v>
          </cell>
        </row>
        <row r="39">
          <cell r="A39" t="str">
            <v>I3074</v>
          </cell>
          <cell r="B39" t="str">
            <v>Gabinete 300x300x150mm IP55 - c/ contratapa</v>
          </cell>
          <cell r="C39" t="str">
            <v>u</v>
          </cell>
          <cell r="D39">
            <v>4933.0578512396696</v>
          </cell>
          <cell r="E39">
            <v>44621</v>
          </cell>
          <cell r="F39" t="str">
            <v>MERCADO LIBRE</v>
          </cell>
          <cell r="G39" t="str">
            <v>01_MATERIALES</v>
          </cell>
          <cell r="H39" t="str">
            <v>ELECTRICOS</v>
          </cell>
          <cell r="J39" t="str">
            <v>https://articulo.mercadolibre.com.ar/MLA-872726169-gabinete-metalico-estanco-genrod-s9000-300x300x150mm-_JM#position=4&amp;search_layout=stack&amp;type=item&amp;tracking_id=846592f1-cf79-4eb4-bf2f-3dc2763453d4</v>
          </cell>
        </row>
        <row r="40">
          <cell r="A40" t="str">
            <v>I1280</v>
          </cell>
          <cell r="B40" t="str">
            <v>Tabaquera+Fusible 2A</v>
          </cell>
          <cell r="C40" t="str">
            <v>u</v>
          </cell>
          <cell r="D40">
            <v>409.09090909090912</v>
          </cell>
          <cell r="E40">
            <v>44621</v>
          </cell>
          <cell r="F40" t="str">
            <v>MERCADO LIBRE</v>
          </cell>
          <cell r="G40" t="str">
            <v>01_MATERIALES</v>
          </cell>
          <cell r="H40" t="str">
            <v>ELECTRICOS</v>
          </cell>
          <cell r="J40" t="str">
            <v>https://articulo.mercadolibre.com.ar/MLA-717092569-tabaquera-seccionador-cfus-rt18-20-a-tbcin-electro-medina-_JM#position=5&amp;search_layout=stack&amp;type=item&amp;tracking_id=660b3cac-7fb4-4983-a87c-7b64f6facca4</v>
          </cell>
        </row>
        <row r="41">
          <cell r="A41" t="str">
            <v>I2038</v>
          </cell>
          <cell r="B41" t="str">
            <v>Guardamotor 4-10 Amp Schneider</v>
          </cell>
          <cell r="C41" t="str">
            <v>u</v>
          </cell>
          <cell r="D41">
            <v>10442.991735537191</v>
          </cell>
          <cell r="E41">
            <v>44621</v>
          </cell>
          <cell r="F41" t="str">
            <v>MERCADO LIBRE</v>
          </cell>
          <cell r="G41" t="str">
            <v>01_MATERIALES</v>
          </cell>
          <cell r="H41" t="str">
            <v>ELECTRICOS</v>
          </cell>
          <cell r="J41" t="str">
            <v>https://articulo.mercadolibre.com.ar/MLA-1103297080-guardamotor-trifasico-schneider-6-10a-gv2me14-_JM?matt_tool=14065579&amp;matt_word=&amp;matt_source=google&amp;matt_campaign_id=14508409190&amp;matt_ad_group_id=124055975182&amp;matt_match_type=&amp;matt_network=g&amp;matt_device=c&amp;matt_creative=543394189895&amp;matt_keyword=&amp;matt_ad_position=&amp;matt_ad_type=pla&amp;matt_merchant_id=165207781&amp;matt_product_id=MLA1103297080&amp;matt_product_partition_id=1427499882874&amp;matt_target_id=aud-1250848972213:pla-1427499882874&amp;gclid=Cj0KCQiA64GRBhCZARIsAHOLriJ9wFDIBsHool2pw6weX4nvOowjKUD-zufiHxMrkwSLRPlFnteUw78aAl3jEALw_wcB</v>
          </cell>
        </row>
        <row r="42">
          <cell r="A42" t="str">
            <v>I1985</v>
          </cell>
          <cell r="B42" t="str">
            <v>ID 2x40A 30mA</v>
          </cell>
          <cell r="C42" t="str">
            <v>u</v>
          </cell>
          <cell r="D42">
            <v>8297.5206611570247</v>
          </cell>
          <cell r="E42">
            <v>44621</v>
          </cell>
          <cell r="F42" t="str">
            <v>MERCADO LIBRE</v>
          </cell>
          <cell r="G42" t="str">
            <v>01_MATERIALES</v>
          </cell>
          <cell r="H42" t="str">
            <v>ELECTRICOS</v>
          </cell>
          <cell r="J42" t="str">
            <v>https://articulo.mercadolibre.com.ar/MLA-815753843-disyuntor-2x40a-30ma-domae-16793-schmeider-_JM#position=31&amp;search_layout=stack&amp;type=pad&amp;tracking_id=19e9c22b-acb0-405d-9602-a1975b09b38d&amp;is_advertising=true&amp;ad_domain=VQCATCORE_LST&amp;ad_position=31&amp;ad_click_id=M2UwNzA3MTAtZjMyMi00NmQ5LWFkMzUtNzI2MTZhOTU1ZGIw</v>
          </cell>
        </row>
        <row r="43">
          <cell r="A43" t="str">
            <v>I1991</v>
          </cell>
          <cell r="B43" t="str">
            <v>Indicador luminoso Rojo</v>
          </cell>
          <cell r="C43" t="str">
            <v>u</v>
          </cell>
          <cell r="D43">
            <v>348.76033057851242</v>
          </cell>
          <cell r="E43">
            <v>44621</v>
          </cell>
          <cell r="F43" t="str">
            <v>MERCADO LIBRE</v>
          </cell>
          <cell r="G43" t="str">
            <v>01_MATERIALES</v>
          </cell>
          <cell r="H43" t="str">
            <v>ELECTRICOS</v>
          </cell>
          <cell r="J43" t="str">
            <v>https://articulo.mercadolibre.com.ar/MLA-908899237-indicador-luminoso-led-ojo-de-buey-rojo-24v-22mm-chint-_JM#position=2&amp;search_layout=stack&amp;type=item&amp;tracking_id=c327c853-ffe7-44a3-bf7d-ce214ca4f34f</v>
          </cell>
        </row>
        <row r="44">
          <cell r="A44" t="str">
            <v>I1981</v>
          </cell>
          <cell r="B44" t="str">
            <v>TMM 2x10 / 16 / 20 / 25 a Schneider Acti 9</v>
          </cell>
          <cell r="C44" t="str">
            <v>u</v>
          </cell>
          <cell r="D44">
            <v>1446.2809917355373</v>
          </cell>
          <cell r="E44">
            <v>44621</v>
          </cell>
          <cell r="F44" t="str">
            <v>MERCADO LIBRE</v>
          </cell>
          <cell r="G44" t="str">
            <v>01_MATERIALES</v>
          </cell>
          <cell r="H44" t="str">
            <v>ELECTRICOS</v>
          </cell>
          <cell r="J44" t="str">
            <v>https://articulo.mercadolibre.com.ar/MLA-901559537-interruptor-termomagnetico-schneider-e9-2x10-_JM?matt_tool=14065579&amp;matt_word=&amp;matt_source=google&amp;matt_campaign_id=14508409190&amp;matt_ad_group_id=124055975182&amp;matt_match_type=&amp;matt_network=g&amp;matt_device=c&amp;matt_creative=543394189895&amp;matt_keyword=&amp;matt_ad_position=&amp;matt_ad_type=pla&amp;matt_merchant_id=473619244&amp;matt_product_id=MLA901559537&amp;matt_product_partition_id=1406966674021&amp;matt_target_id=aud-1250848972213:pla-1406966674021&amp;gclid=Cj0KCQiA64GRBhCZARIsAHOLriIqrwqLd89_JNdm5ajpPR2KK5K_TsJrNH4SB3W6dfI38-zVIITg8KUaArNmEALw_wcB</v>
          </cell>
        </row>
        <row r="45">
          <cell r="A45" t="str">
            <v>I1003</v>
          </cell>
          <cell r="B45" t="str">
            <v>Ladrillo Comun</v>
          </cell>
          <cell r="C45" t="str">
            <v>u</v>
          </cell>
          <cell r="D45">
            <v>30</v>
          </cell>
          <cell r="E45">
            <v>44621</v>
          </cell>
          <cell r="F45" t="str">
            <v>MERCADO LIBRE</v>
          </cell>
          <cell r="G45" t="str">
            <v>01_MATERIALES</v>
          </cell>
          <cell r="H45" t="str">
            <v>LADRILLO</v>
          </cell>
          <cell r="J45" t="str">
            <v>https://articulo.mercadolibre.com.ar/MLA-761367113-ladrillo-comun-_JM#position=24&amp;type=item&amp;tracking_id=931980a4-4d16-40c5-be05-7e86bfe2329f</v>
          </cell>
        </row>
        <row r="46">
          <cell r="A46" t="str">
            <v>I1135</v>
          </cell>
          <cell r="B46" t="str">
            <v>Cano Pvc 50X4 Mts (3,2) Aprob.Cloacal Iram</v>
          </cell>
          <cell r="C46" t="str">
            <v>u</v>
          </cell>
          <cell r="D46">
            <v>2085.0413223140499</v>
          </cell>
          <cell r="E46">
            <v>44621</v>
          </cell>
          <cell r="F46" t="str">
            <v>MERCADO LIBRE</v>
          </cell>
          <cell r="G46" t="str">
            <v>01_MATERIALES</v>
          </cell>
          <cell r="H46" t="str">
            <v xml:space="preserve">CAÑOS </v>
          </cell>
          <cell r="J46" t="str">
            <v>https://www.carlosisla.com.ar/producto/pvc-ramat-cloacal-cano-50-x-3-2-x-4-mts/?dTribesID=5JyEqDXpk6ht8ICpFYnSehQR5jB0CGYo%7Cadtribes%7C29594&amp;utm_source=Google%20Merchant%20Promotions%20Feed&amp;utm_campaign=avnd&amp;utm_medium=cpc&amp;utm_term=29594&amp;gclid=Cj0KCQiA64GRBhCZARIsAHOLriJEmiOippQxXEM-pXT79XljFzcu2M9ek3qF3ud55ftOAFhNk_vDTnUaAh-rEALw_wcB</v>
          </cell>
        </row>
        <row r="47">
          <cell r="A47" t="str">
            <v>I1706</v>
          </cell>
          <cell r="B47" t="str">
            <v>Cable Cu 4x4mm² - x 25 ml</v>
          </cell>
          <cell r="C47" t="str">
            <v>ml</v>
          </cell>
          <cell r="D47">
            <v>562.62913223140492</v>
          </cell>
          <cell r="E47">
            <v>44621</v>
          </cell>
          <cell r="F47" t="str">
            <v>MERCADO LIBRE</v>
          </cell>
          <cell r="G47" t="str">
            <v>01_MATERIALES</v>
          </cell>
          <cell r="H47" t="str">
            <v>ELECTRICOS</v>
          </cell>
          <cell r="J47" t="str">
            <v>https://articulo.mercadolibre.com.ar/MLA-933410641-cable-subterraneo-sintenax-4x4-mm-pirelli-prysmian-x32mts-_JM?matt_tool=14065579&amp;matt_word=&amp;matt_source=google&amp;matt_campaign_id=14508409190&amp;matt_ad_group_id=124055975182&amp;matt_match_type=&amp;matt_network=g&amp;matt_device=c&amp;matt_creative=543394189895&amp;matt_keyword=&amp;matt_ad_position=&amp;matt_ad_type=pla&amp;matt_merchant_id=144625269&amp;matt_product_id=MLA933410641&amp;matt_product_partition_id=1427499882874&amp;matt_target_id=aud-1250848972213:pla-1427499882874&amp;gclid=Cj0KCQiA64GRBhCZARIsAHOLriI4XwoPP76EmVlR6dxFipkyzpReeogi-k9BfqRuG28OuIl2YDJPDgUaAsyKEALw_wcB</v>
          </cell>
        </row>
        <row r="48">
          <cell r="A48" t="str">
            <v>JJ</v>
          </cell>
          <cell r="B48" t="str">
            <v>Cable Cu 2,5mm² - IRAM 62.267 - LS0H</v>
          </cell>
          <cell r="C48" t="str">
            <v>ml</v>
          </cell>
          <cell r="D48">
            <v>56.190082644628099</v>
          </cell>
          <cell r="E48">
            <v>44621</v>
          </cell>
          <cell r="F48" t="str">
            <v>MERCADO LIBRE</v>
          </cell>
          <cell r="G48" t="str">
            <v>01_MATERIALES</v>
          </cell>
          <cell r="H48" t="str">
            <v>ELECTRICOS</v>
          </cell>
          <cell r="J48" t="str">
            <v>https://articulo.mercadolibre.com.ar/MLA-925319170-cable-unipolar-25mm2-normalizado-iram-x100mts-erpla-_JM#position=5&amp;search_layout=stack&amp;type=item&amp;tracking_id=cd132d5e-20ff-4c1c-874e-4507171b5f10</v>
          </cell>
        </row>
        <row r="49">
          <cell r="A49" t="str">
            <v>JJ1</v>
          </cell>
          <cell r="B49" t="str">
            <v>Columna de alumbrado publico. H:4 Mts</v>
          </cell>
          <cell r="C49" t="str">
            <v>u</v>
          </cell>
          <cell r="D49">
            <v>18760.330578512396</v>
          </cell>
          <cell r="E49">
            <v>44621</v>
          </cell>
          <cell r="F49" t="str">
            <v>MERCADO LIBRE</v>
          </cell>
          <cell r="G49" t="str">
            <v>01_MATERIALES</v>
          </cell>
          <cell r="H49" t="str">
            <v>ELECTRICOS</v>
          </cell>
          <cell r="J49" t="str">
            <v>https://articulo.mercadolibre.com.ar/MLA-710973039-columna-de-hierro-para-luminarias-solares-integradas-4-mts-_JM?matt_tool=16424972&amp;matt_word=&amp;matt_source=google&amp;matt_campaign_id=14508409181&amp;matt_ad_group_id=124055974742&amp;matt_match_type=&amp;matt_network=g&amp;matt_device=c&amp;matt_creative=543394189871&amp;matt_keyword=&amp;matt_ad_position=&amp;matt_ad_type=pla&amp;matt_merchant_id=512486498&amp;matt_product_id=MLA710973039&amp;matt_product_partition_id=1403161846482&amp;matt_target_id=aud-1250848972213:pla-1403161846482&amp;gclid=CjwKCAiAjoeRBhAJEiwAYY3nDIl5M0jyNgzUt7FRRbJELBcQE8qLu7Ghtt-pSxe38LsH0oJkmAQ2iBoC71cQAvD_BwE</v>
          </cell>
        </row>
        <row r="50">
          <cell r="A50" t="str">
            <v>JJ2</v>
          </cell>
          <cell r="B50" t="str">
            <v>Farola Led 65W</v>
          </cell>
          <cell r="C50" t="str">
            <v>u</v>
          </cell>
          <cell r="D50">
            <v>29198</v>
          </cell>
          <cell r="E50">
            <v>44621</v>
          </cell>
          <cell r="F50" t="str">
            <v>MERCADO LIBRE</v>
          </cell>
          <cell r="G50" t="str">
            <v>01_MATERIALES</v>
          </cell>
          <cell r="H50" t="str">
            <v>ELECTRICOS</v>
          </cell>
          <cell r="J50" t="str">
            <v>https://distlaalemana.com.ar/producto/farola-led-luminaria-alumbrado-publico-plazas-8000/?utm_source=Google+Shopping&amp;utm_medium=distlaalemanadistlaalemana&amp;utm_campaign=FarolasProfesionales&amp;gclid=CjwKCAiAjoeRBhAJEiwAYY3nDErFvycvU0-t0dpadjGlu1TwbY4sb2GGpMGv0wAKFohTwARd6JfwmBoC-y0QAvD_BwE</v>
          </cell>
        </row>
        <row r="51">
          <cell r="A51" t="str">
            <v>JJ3</v>
          </cell>
          <cell r="B51" t="str">
            <v>Acero  Adn420 Diam 6 Mm</v>
          </cell>
          <cell r="C51" t="str">
            <v>kg</v>
          </cell>
          <cell r="D51">
            <v>187.36</v>
          </cell>
          <cell r="E51">
            <v>44621</v>
          </cell>
          <cell r="F51" t="str">
            <v>ACINDAR</v>
          </cell>
          <cell r="G51" t="str">
            <v>01_MATERIALES</v>
          </cell>
          <cell r="H51" t="str">
            <v>ACERO</v>
          </cell>
        </row>
        <row r="52">
          <cell r="A52" t="str">
            <v>JJ4</v>
          </cell>
          <cell r="B52" t="str">
            <v>Plafon Louver Con 2 Tubos Led De 20w</v>
          </cell>
          <cell r="C52" t="str">
            <v>u</v>
          </cell>
          <cell r="D52">
            <v>2801.6528925619837</v>
          </cell>
          <cell r="E52">
            <v>44621</v>
          </cell>
          <cell r="F52" t="str">
            <v>MERCADO LIBRE</v>
          </cell>
          <cell r="G52" t="str">
            <v>01_MATERIALES</v>
          </cell>
          <cell r="H52" t="str">
            <v>ELECTRICOS</v>
          </cell>
          <cell r="J52" t="str">
            <v>https://articulo.mercadolibre.com.ar/MLA-933410641-cable-subterraneo-sintenax-4x4-mm-pirelli-prysmian-x32mts-_JM?matt_tool=14065579&amp;matt_word=&amp;matt_source=google&amp;matt_campaign_id=14508409190&amp;matt_ad_group_id=124055975182&amp;matt_match_type=&amp;matt_network=g&amp;matt_device=c&amp;matt_creative=543394189895&amp;matt_keyword=&amp;matt_ad_position=&amp;matt_ad_type=pla&amp;matt_merchant_id=144625269&amp;matt_product_id=MLA933410641&amp;matt_product_partition_id=1427499882874&amp;matt_target_id=aud-1250848972213:pla-1427499882874&amp;gclid=Cj0KCQiA64GRBhCZARIsAHOLriI4XwoPP76EmVlR6dxFipkyzpReeogi-k9BfqRuG28OuIl2YDJPDgUaAsyKEALw_wcB</v>
          </cell>
        </row>
        <row r="53">
          <cell r="A53" t="str">
            <v>JJ5</v>
          </cell>
          <cell r="B53" t="str">
            <v xml:space="preserve"> Jabalinas 2m 3/8" incl toma cable</v>
          </cell>
          <cell r="C53" t="str">
            <v>u</v>
          </cell>
          <cell r="D53">
            <v>4226.4462809917359</v>
          </cell>
          <cell r="E53">
            <v>44621</v>
          </cell>
          <cell r="F53" t="str">
            <v>MERCADO LIBRE</v>
          </cell>
          <cell r="G53" t="str">
            <v>01_MATERIALES</v>
          </cell>
          <cell r="H53" t="str">
            <v>ELECTRICOS</v>
          </cell>
          <cell r="J53" t="str">
            <v>https://articulo.mercadolibre.com.ar/MLA-1123478221-jabalina-38-metros-con-tomacable-de-acero-puesta-a-tierra-_JM?matt_tool=14065579&amp;matt_word=&amp;matt_source=google&amp;matt_campaign_id=14508409190&amp;matt_ad_group_id=124055975182&amp;matt_match_type=&amp;matt_network=g&amp;matt_device=c&amp;matt_creative=543394189895&amp;matt_keyword=&amp;matt_ad_position=&amp;matt_ad_type=pla&amp;matt_merchant_id=444546014&amp;matt_product_id=MLA1123478221&amp;matt_product_partition_id=1427499882874&amp;matt_target_id=aud-1250848972213:pla-1427499882874&amp;gclid=CjwKCAiAjoeRBhAJEiwAYY3nDLThVubh9cTzuDfEAnhPbjXMb_h79S43EXA7VD-IIFgfhRTlLXQC7hoCeJIQAvD_BwE</v>
          </cell>
        </row>
        <row r="54">
          <cell r="A54" t="str">
            <v>JJ6</v>
          </cell>
          <cell r="B54" t="str">
            <v>Cámara de inspección de fundición</v>
          </cell>
          <cell r="C54" t="str">
            <v>u</v>
          </cell>
          <cell r="D54">
            <v>4944.6280991735539</v>
          </cell>
          <cell r="E54">
            <v>44621</v>
          </cell>
          <cell r="F54" t="str">
            <v>MERCADO LIBRE</v>
          </cell>
          <cell r="G54" t="str">
            <v>01_MATERIALES</v>
          </cell>
          <cell r="H54" t="str">
            <v>ELECTRICOS</v>
          </cell>
          <cell r="J54" t="str">
            <v>https://articulo.mercadolibre.com.ar/MLA-776439271-caja-de-inspeccion-25x25-pjabalinas-de-fundicion-de-hierro-_JM#position=13&amp;search_layout=stack&amp;type=item&amp;tracking_id=f68437bf-7c87-47f9-bbcb-794f21975b80</v>
          </cell>
        </row>
        <row r="55">
          <cell r="A55" t="str">
            <v>JJ7</v>
          </cell>
          <cell r="B55" t="str">
            <v>Cable para PAT</v>
          </cell>
          <cell r="C55" t="str">
            <v>ml</v>
          </cell>
          <cell r="D55">
            <v>314.87603305785126</v>
          </cell>
          <cell r="E55">
            <v>44621</v>
          </cell>
          <cell r="F55" t="str">
            <v>MERCADO LIBRE</v>
          </cell>
          <cell r="G55" t="str">
            <v>01_MATERIALES</v>
          </cell>
          <cell r="H55" t="str">
            <v>ELECTRICOS</v>
          </cell>
          <cell r="J55" t="str">
            <v>https://articulo.mercadolibre.com.ar/MLA-881142485-cable-unipolar-10mm-verde-amarillo-puesta-a-tierra-wentinck-_JM#position=7&amp;search_layout=stack&amp;type=item&amp;tracking_id=837548b0-8d15-4e88-a25d-79b549e70521</v>
          </cell>
        </row>
        <row r="56">
          <cell r="A56" t="str">
            <v>S1.0</v>
          </cell>
          <cell r="B56" t="str">
            <v>Cerco Alambrado olimpico</v>
          </cell>
          <cell r="C56" t="str">
            <v>ml</v>
          </cell>
          <cell r="D56">
            <v>2879.42</v>
          </cell>
          <cell r="E56">
            <v>44621</v>
          </cell>
          <cell r="F56" t="str">
            <v>REVISTA VIVIENDA</v>
          </cell>
          <cell r="G56" t="str">
            <v>01_MATERIALES</v>
          </cell>
          <cell r="H56" t="str">
            <v>CERCOS</v>
          </cell>
          <cell r="J56" t="str">
            <v>C1-517-0010</v>
          </cell>
        </row>
        <row r="57">
          <cell r="A57" t="str">
            <v>I1338</v>
          </cell>
          <cell r="B57" t="str">
            <v>Cinta De Pintor 18 Mm X 40 Mts</v>
          </cell>
          <cell r="C57" t="str">
            <v>u</v>
          </cell>
          <cell r="D57">
            <v>182.4</v>
          </cell>
          <cell r="E57">
            <v>44621</v>
          </cell>
          <cell r="F57" t="str">
            <v>MERCADO LIBRE</v>
          </cell>
          <cell r="G57" t="str">
            <v>01_MATERIALES</v>
          </cell>
          <cell r="H57" t="str">
            <v>ELECTRICOS</v>
          </cell>
          <cell r="J57" t="str">
            <v>https://articulo.mercadolibre.com.ar/MLA-825105982-cinta-de-papel-doble-a-980-pintor-hogar-obra-18mm-x-40-mtr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122999647&amp;matt_product_id=MLA825105982&amp;matt_product_partition_id=1479106972557&amp;matt_target_id=aud-1250848972213:pla-1479106972557&amp;gclid=CjwKCAiAjoeRBhAJEiwAYY3nDKwCW7PHVFdJFMktgLbczEl9bRmryW2RoC-3V1uDpT0aYmfFt2pP6hoCHu0QAvD_BwE</v>
          </cell>
        </row>
        <row r="58">
          <cell r="A58" t="str">
            <v>I1339</v>
          </cell>
          <cell r="B58" t="str">
            <v>Latex Acrílico Para Exteriores Loxon X 20 Litros</v>
          </cell>
          <cell r="C58" t="str">
            <v>u</v>
          </cell>
          <cell r="D58">
            <v>13635.537190082645</v>
          </cell>
          <cell r="E58">
            <v>44621</v>
          </cell>
          <cell r="F58" t="str">
            <v>MERCADO LIBRE</v>
          </cell>
          <cell r="G58" t="str">
            <v>01_MATERIALES</v>
          </cell>
          <cell r="H58" t="str">
            <v>ELECTRICOS</v>
          </cell>
          <cell r="J58" t="str">
            <v>https://articulo.mercadolibre.com.ar/MLA-767815319-pintura-latex-exterior-loxon-sherwin-williams-pintecord-20-lt-_JM?matt_tool=14065579&amp;matt_word=&amp;matt_source=google&amp;matt_campaign_id=14508409190&amp;matt_ad_group_id=124055975182&amp;matt_match_type=&amp;matt_network=g&amp;matt_device=c&amp;matt_creative=543394189895&amp;matt_keyword=&amp;matt_ad_position=&amp;matt_ad_type=pla&amp;matt_merchant_id=454256731&amp;matt_product_id=MLA767815319&amp;matt_product_partition_id=1427499882874&amp;matt_target_id=aud-1250848972213:pla-1427499882874&amp;gclid=CjwKCAiAjoeRBhAJEiwAYY3nDDiwisc8UfZQwdLk7HBQuFm0E0DEIIaA1Gwzc1FBn61caxORI7o9ZxoCRLkQAvD_BwE</v>
          </cell>
        </row>
        <row r="59">
          <cell r="A59" t="str">
            <v>I1336</v>
          </cell>
          <cell r="B59" t="str">
            <v>Pincel De Pintor</v>
          </cell>
          <cell r="C59" t="str">
            <v>u</v>
          </cell>
          <cell r="D59">
            <v>173.55371900826447</v>
          </cell>
          <cell r="E59">
            <v>44621</v>
          </cell>
          <cell r="F59" t="str">
            <v>MERCADO LIBRE</v>
          </cell>
          <cell r="G59" t="str">
            <v>01_MATERIALES</v>
          </cell>
          <cell r="H59" t="str">
            <v>ELECTRICOS</v>
          </cell>
          <cell r="J59" t="str">
            <v>https://articulo.mercadolibre.com.ar/MLA-908936970-pincel-cerda-blanca-virola-1-n20-ancho-5-cm-profesional-_JM?matt_tool=14065579&amp;matt_word=&amp;matt_source=google&amp;matt_campaign_id=14508409190&amp;matt_ad_group_id=124055975182&amp;matt_match_type=&amp;matt_network=g&amp;matt_device=c&amp;matt_creative=543394189895&amp;matt_keyword=&amp;matt_ad_position=&amp;matt_ad_type=pla&amp;matt_merchant_id=115840726&amp;matt_product_id=MLA908936970&amp;matt_product_partition_id=1406966674021&amp;matt_target_id=aud-1250848972213:pla-1406966674021&amp;gclid=CjwKCAiAjoeRBhAJEiwAYY3nDJPlBC2MVvCaRbQZ8KuFQXL0u_mrtOTxqA02TB4MA6BjBurPZu1e7xoCFAwQAvD_BwE</v>
          </cell>
        </row>
        <row r="60">
          <cell r="A60" t="str">
            <v>I1335</v>
          </cell>
          <cell r="B60" t="str">
            <v>Rodillo De Lana Para Pintor</v>
          </cell>
          <cell r="C60" t="str">
            <v>u</v>
          </cell>
          <cell r="D60">
            <v>645.4545454545455</v>
          </cell>
          <cell r="E60">
            <v>44621</v>
          </cell>
          <cell r="F60" t="str">
            <v>MERCADO LIBRE</v>
          </cell>
          <cell r="G60" t="str">
            <v>01_MATERIALES</v>
          </cell>
          <cell r="H60" t="str">
            <v>ELECTRICOS</v>
          </cell>
          <cell r="J60" t="str">
            <v>https://www.prestigio.com.ar/rulfix-lotus-rodillo-de-lana-natural/p?idsku=711&amp;gclid=CjwKCAiAjoeRBhAJEiwAYY3nDB1M-k5in-GrwpGCaXIhKOOkj_D59uDA0JiTw3ennKqMRZA8WtEN8RoCvLcQAvD_BwE</v>
          </cell>
        </row>
        <row r="61">
          <cell r="A61" t="str">
            <v>I1337</v>
          </cell>
          <cell r="B61" t="str">
            <v>Rollo De Cartón Corrugado 1 X 25 M</v>
          </cell>
          <cell r="C61" t="str">
            <v>u</v>
          </cell>
          <cell r="D61">
            <v>586.77685950413229</v>
          </cell>
          <cell r="E61">
            <v>44621</v>
          </cell>
          <cell r="F61" t="str">
            <v>MERCADO LIBRE</v>
          </cell>
          <cell r="G61" t="str">
            <v>01_MATERIALES</v>
          </cell>
          <cell r="H61" t="str">
            <v>ELECTRICOS</v>
          </cell>
          <cell r="J61" t="str">
            <v>https://articulo.mercadolibre.com.ar/MLA-913156586-rollo-carton-corrugado-reforzado-50-cm-x-25-mts-_JM?matt_tool=42371990&amp;matt_word=&amp;matt_source=google&amp;matt_campaign_id=14508409322&amp;matt_ad_group_id=124055975702&amp;matt_match_type=&amp;matt_network=g&amp;matt_device=c&amp;matt_creative=543394189913&amp;matt_keyword=&amp;matt_ad_position=&amp;matt_ad_type=pla&amp;matt_merchant_id=137562705&amp;matt_product_id=MLA913156586&amp;matt_product_partition_id=1479106972557&amp;matt_target_id=aud-1250848972213:pla-1479106972557&amp;gclid=CjwKCAiAjoeRBhAJEiwAYY3nDBSgaPwQ2iH1pVYPbeknTfuBCsYBcSrTkpU2RXOlY-v4g53BMVTOZBoCYRcQAvD_BwE</v>
          </cell>
        </row>
        <row r="62">
          <cell r="A62" t="str">
            <v>JJ8</v>
          </cell>
          <cell r="B62" t="str">
            <v>Varios preparacion</v>
          </cell>
          <cell r="C62" t="str">
            <v>m2</v>
          </cell>
          <cell r="D62">
            <v>350</v>
          </cell>
          <cell r="E62">
            <v>44621</v>
          </cell>
          <cell r="F62" t="str">
            <v>ESTIMADO</v>
          </cell>
        </row>
        <row r="63">
          <cell r="A63" t="str">
            <v>I2915</v>
          </cell>
          <cell r="B63" t="str">
            <v>AST Asiento Modelo Tigre (H°A°)</v>
          </cell>
          <cell r="C63" t="str">
            <v>u</v>
          </cell>
          <cell r="D63">
            <v>28702</v>
          </cell>
          <cell r="E63">
            <v>44621</v>
          </cell>
          <cell r="F63" t="str">
            <v>DOLARIZADO</v>
          </cell>
          <cell r="G63">
            <v>254</v>
          </cell>
          <cell r="H63" t="str">
            <v>EQUIPAMIENTO</v>
          </cell>
        </row>
        <row r="64">
          <cell r="A64" t="str">
            <v>I3031</v>
          </cell>
          <cell r="B64" t="str">
            <v>Papelero</v>
          </cell>
          <cell r="C64" t="str">
            <v>u</v>
          </cell>
          <cell r="D64">
            <v>52355.371900826445</v>
          </cell>
          <cell r="E64">
            <v>44621</v>
          </cell>
          <cell r="F64" t="str">
            <v>MERCADO LIBRE</v>
          </cell>
          <cell r="G64" t="str">
            <v>01_MATERIALES</v>
          </cell>
          <cell r="H64" t="str">
            <v>ACERO</v>
          </cell>
          <cell r="J64" t="str">
            <v>https://articulo.mercadolibre.com.ar/MLA-755782644-cesto-papelero-buenos-aires-78-litros-exteriores-y-plazas-</v>
          </cell>
        </row>
        <row r="65">
          <cell r="A65" t="str">
            <v>I1803</v>
          </cell>
          <cell r="B65" t="str">
            <v>Camion Tatoo 15-18 M3</v>
          </cell>
          <cell r="C65" t="str">
            <v>hora</v>
          </cell>
          <cell r="D65">
            <v>4183.92</v>
          </cell>
          <cell r="E65">
            <v>44593</v>
          </cell>
          <cell r="F65" t="str">
            <v>CALCULO ADIF</v>
          </cell>
          <cell r="G65" t="str">
            <v>03_EQUIPOS</v>
          </cell>
          <cell r="H65" t="str">
            <v>AMORTIZACION DE EQUIPOS</v>
          </cell>
        </row>
        <row r="66">
          <cell r="A66" t="str">
            <v>I1270</v>
          </cell>
          <cell r="B66" t="str">
            <v>Retro Pala S/Ruedas Cat 416E 4X4</v>
          </cell>
          <cell r="C66" t="str">
            <v>hora</v>
          </cell>
          <cell r="D66">
            <v>2299.0500000000002</v>
          </cell>
          <cell r="E66">
            <v>44593</v>
          </cell>
          <cell r="F66" t="str">
            <v>CALCULO ADIF</v>
          </cell>
          <cell r="G66" t="str">
            <v>03_EQUIPOS</v>
          </cell>
          <cell r="H66" t="str">
            <v>AMORTIZACION DE EQUIPOS</v>
          </cell>
        </row>
        <row r="67">
          <cell r="A67" t="str">
            <v>I2057</v>
          </cell>
          <cell r="B67" t="str">
            <v>Servicio de flete hasta 12 metros</v>
          </cell>
          <cell r="C67" t="str">
            <v>dia</v>
          </cell>
          <cell r="D67">
            <v>39550</v>
          </cell>
          <cell r="E67">
            <v>44621</v>
          </cell>
          <cell r="F67" t="str">
            <v>CALCULO ADIF</v>
          </cell>
          <cell r="G67" t="str">
            <v>03_EQUIPOS</v>
          </cell>
          <cell r="H67" t="str">
            <v>AMORTIZACION DE EQUIPOS</v>
          </cell>
        </row>
        <row r="68">
          <cell r="A68" t="str">
            <v>I1051</v>
          </cell>
          <cell r="B68" t="str">
            <v>Tierra Negra x m3</v>
          </cell>
          <cell r="C68" t="str">
            <v>m3</v>
          </cell>
          <cell r="D68">
            <v>3471.0743801652893</v>
          </cell>
          <cell r="E68">
            <v>44621</v>
          </cell>
          <cell r="F68" t="str">
            <v>MERCADO LIBRE</v>
          </cell>
          <cell r="G68" t="str">
            <v>01_MATERIALES</v>
          </cell>
          <cell r="H68" t="str">
            <v>ARIDOS</v>
          </cell>
          <cell r="J68" t="str">
            <v>https://articulo.mercadolibre.com.ar/MLA-805565475-tierra-negra-fertil-de-jardineria-bolson-m3-zona-sur-y-caba-_JM?matt_tool=64869477&amp;matt_word=&amp;matt_source=google&amp;matt_campaign_id=14508409187&amp;matt_ad_group_id=124055974982&amp;matt_match_type=&amp;matt_network=g&amp;matt_device=c&amp;matt_creative=543394189892&amp;matt_keyword=&amp;matt_ad_position=&amp;matt_ad_type=pla&amp;matt_merchant_id=345339795&amp;matt_product_id=MLA805565475&amp;matt_product_partition_id=1403299324506&amp;matt_target_id=aud-1250848972213:pla-1403299324506&amp;gclid=CjwKCAiAjoeRBhAJEiwAYY3nDD3vkb7W1RizwMCZd0UYn07j8Gy03U6Wsi_8p1UwkdK-IWQVmMtrGxoCiKUQAvD_BwE</v>
          </cell>
        </row>
        <row r="69">
          <cell r="A69" t="str">
            <v>I1430</v>
          </cell>
          <cell r="B69" t="str">
            <v>Compactador BOMAG 213 PDH-4</v>
          </cell>
          <cell r="C69" t="str">
            <v>hs</v>
          </cell>
          <cell r="D69">
            <v>3751.3665000000001</v>
          </cell>
          <cell r="E69">
            <v>44593</v>
          </cell>
          <cell r="F69" t="str">
            <v>CALCULO ADIF</v>
          </cell>
          <cell r="G69" t="str">
            <v>03_EQUIPOS</v>
          </cell>
          <cell r="H69" t="str">
            <v>AMORTIZACION DE EQUIPOS</v>
          </cell>
        </row>
        <row r="70">
          <cell r="A70" t="str">
            <v>I2154</v>
          </cell>
          <cell r="B70" t="str">
            <v>Jacarandá - 3mts</v>
          </cell>
          <cell r="C70" t="str">
            <v>u</v>
          </cell>
          <cell r="D70">
            <v>4793.3884297520663</v>
          </cell>
          <cell r="E70">
            <v>44621</v>
          </cell>
          <cell r="F70" t="str">
            <v>MERCADO LIBRE</v>
          </cell>
          <cell r="H70" t="str">
            <v>https://articulo.mercadolibre.com.ar/MLA-784747256-arbol-jacaranda-5-anos-3mts-entgratis-cabagba-_JM#position=5&amp;search_layout=grid&amp;type=item&amp;tracking_id=45c39447-06a3-4abb-97eb-04bc17b41d1a</v>
          </cell>
        </row>
        <row r="71">
          <cell r="A71" t="str">
            <v>I3037</v>
          </cell>
          <cell r="B71" t="str">
            <v>Pennisetum rupelli (3 lts)</v>
          </cell>
          <cell r="C71" t="str">
            <v>u</v>
          </cell>
          <cell r="D71">
            <v>493.11294765840216</v>
          </cell>
          <cell r="E71">
            <v>44621</v>
          </cell>
          <cell r="F71" t="str">
            <v>MERCADO LIBRE</v>
          </cell>
          <cell r="H71" t="str">
            <v>https://articulo.mercadolibre.com.ar/MLA-1125417701-plantas-penisetum-rupelli-rubra-x3unidades-en-3litros-oferta-_JM?searchVariation=174257662309#searchVariation=174257662309&amp;position=6&amp;search_layout=grid&amp;type=item&amp;tracking_id=c832e129-81a3-4057-b025-b37c8b4d8543</v>
          </cell>
        </row>
        <row r="72">
          <cell r="A72" t="str">
            <v>I2480</v>
          </cell>
          <cell r="B72" t="str">
            <v>Verbena bonariensis (3 litros)</v>
          </cell>
          <cell r="C72" t="str">
            <v>u</v>
          </cell>
          <cell r="D72">
            <v>619.83471074380168</v>
          </cell>
          <cell r="E72">
            <v>44621</v>
          </cell>
          <cell r="F72" t="str">
            <v>MERCADO LIBRE</v>
          </cell>
          <cell r="H72" t="str">
            <v>https://articulo.mercadolibre.com.ar/MLA-752959708-verbena-3-litros-_JM?matt_tool=64869477&amp;matt_word=&amp;matt_source=google&amp;matt_campaign_id=14508409187&amp;matt_ad_group_id=124055974982&amp;matt_match_type=&amp;matt_network=g&amp;matt_device=c&amp;matt_creative=543394189892&amp;matt_keyword=&amp;matt_ad_position=&amp;matt_ad_type=pla&amp;matt_merchant_id=548831172&amp;matt_product_id=MLA752959708&amp;matt_product_partition_id=1403299324506&amp;matt_target_id=aud-1250848972213:pla-1403299324506&amp;gclid=CjwKCAiAjoeRBhAJEiwAYY3nDKByzDsDs6r7f53Ycs4A9LjsJwW3dbyOS0voBtcqJYbuXj3pI0IpjhoCUlAQAvD_BwE</v>
          </cell>
        </row>
        <row r="73">
          <cell r="A73" t="str">
            <v>I3040</v>
          </cell>
          <cell r="B73" t="str">
            <v>Erigeron karvinskianus</v>
          </cell>
          <cell r="C73" t="str">
            <v>u</v>
          </cell>
          <cell r="D73">
            <v>476</v>
          </cell>
          <cell r="E73">
            <v>44621</v>
          </cell>
          <cell r="F73" t="str">
            <v>MERCADO LIBRE</v>
          </cell>
        </row>
        <row r="74">
          <cell r="A74" t="str">
            <v>JG001</v>
          </cell>
          <cell r="B74" t="str">
            <v>Glandularia peruviana/ margarita punzó</v>
          </cell>
          <cell r="C74" t="str">
            <v>u</v>
          </cell>
          <cell r="D74">
            <v>3890</v>
          </cell>
          <cell r="E74">
            <v>44621</v>
          </cell>
          <cell r="F74" t="str">
            <v>MERCADO LIBRE</v>
          </cell>
          <cell r="H74" t="str">
            <v>https://articulo.mercadolibre.com.ar/MLA-882375893-margarita-punzo-rastrera-glandularia-peruviana-planta-nativa-_JM#position=2&amp;search_layout=stack&amp;type=item&amp;tracking_id=a6f0ac54-3808-4e23-a00d-425bd5a5c6fa</v>
          </cell>
        </row>
        <row r="75">
          <cell r="A75" t="str">
            <v>I1020</v>
          </cell>
          <cell r="B75" t="str">
            <v>Fenolico De 25 Mm 1.22X2.44 (2,97 m2)</v>
          </cell>
          <cell r="C75" t="str">
            <v>m2</v>
          </cell>
          <cell r="D75">
            <v>1476.986769307993</v>
          </cell>
          <cell r="E75">
            <v>44621</v>
          </cell>
          <cell r="F75" t="str">
            <v>MERCADO LIBRE</v>
          </cell>
          <cell r="H75" t="str">
            <v>https://articulo.mercadolibre.com.ar/MLA-614863041-placa-fenolico-25mm-euca-122-x-244-industrial-_JM?matt_tool=14065579&amp;matt_word=&amp;matt_source=google&amp;matt_campaign_id=14508409190&amp;matt_ad_group_id=124055975222&amp;matt_match_type=&amp;matt_network=g&amp;matt_device=c&amp;matt_creative=543394189898&amp;matt_keyword=&amp;matt_ad_position=&amp;matt_ad_type=pla&amp;matt_merchant_id=123850402&amp;matt_product_id=MLA614863041&amp;matt_product_partition_id=1403869200134&amp;matt_target_id=aud-1250848972213:pla-1403869200134&amp;gclid=CjwKCAiAjoeRBhAJEiwAYY3nDCSQTRJlbI9C5AhPg_O-D8aK8BqPl31e-f-2iN-2mxRfEO27c-Gl0hoCX8QQAvD_BwE</v>
          </cell>
        </row>
        <row r="76">
          <cell r="A76" t="str">
            <v>JJ9</v>
          </cell>
          <cell r="B76" t="str">
            <v>Varios Cazoleta</v>
          </cell>
          <cell r="C76" t="str">
            <v>gl</v>
          </cell>
          <cell r="D76">
            <v>450</v>
          </cell>
          <cell r="E76">
            <v>44621</v>
          </cell>
          <cell r="F76" t="str">
            <v>Estimado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er pass"/>
      <sheetName val="Home"/>
      <sheetName val="Variables"/>
      <sheetName val="Presupuesto Detallado"/>
      <sheetName val="Favoritos"/>
      <sheetName val="Cableado"/>
      <sheetName val="Mano de Obra"/>
      <sheetName val="Maquinas"/>
      <sheetName val="Insumos"/>
      <sheetName val="Explosion"/>
      <sheetName val="IA"/>
      <sheetName val="Analisis"/>
      <sheetName val="Tareas"/>
      <sheetName val="Impacto"/>
      <sheetName val="Ver Analisis"/>
      <sheetName val="Detalle Maquina"/>
      <sheetName val="InsumosProy"/>
      <sheetName val="Actualizar"/>
      <sheetName val="AnalisisN"/>
      <sheetName val="AnalisisProy"/>
      <sheetName val="Acero"/>
      <sheetName val="Presupuesto Resumen"/>
      <sheetName val="Presupuesto"/>
      <sheetName val="Ckeck Pres"/>
      <sheetName val="Presupuesto Cliente"/>
      <sheetName val="Cascada"/>
      <sheetName val="EP"/>
      <sheetName val="Shortcuts"/>
      <sheetName val="IP"/>
      <sheetName val="Div Materiales"/>
      <sheetName val="Gantt de Tareas"/>
      <sheetName val="Gantt"/>
      <sheetName val="TDEM"/>
      <sheetName val="TDEMCANT"/>
      <sheetName val="Explosión Periódica"/>
      <sheetName val="Temporal"/>
      <sheetName val="Lista"/>
      <sheetName val="Tipo Contenido"/>
      <sheetName val="Familias"/>
      <sheetName val="Div Mano de Obra"/>
      <sheetName val="Div Equipos"/>
      <sheetName val="Div Subcontratos"/>
      <sheetName val="Rubros"/>
      <sheetName val="Unidades"/>
      <sheetName val="Codigos"/>
      <sheetName val="ListadoAnalisis"/>
      <sheetName val="ExplosionAuxiliar"/>
      <sheetName val="Tabla Dinamica"/>
      <sheetName val="Base 2-feb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gramabi.com.ar/productos/cano-estructural-redondo-de-1-3-4-445-mm-x-160-mm-gramabi-en-barras-de-6-mt-de-largo-tubo-circular-hierro-medidas/" TargetMode="External"/><Relationship Id="rId1" Type="http://schemas.openxmlformats.org/officeDocument/2006/relationships/hyperlink" Target="https://www.gramabi.com.ar/productos/cano-estructural-redondo-de-3-7620-mm-x-160-mm-gramabi-en-barras-de-6-mt-de-largo-tubo-circular-hierro-medid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84"/>
  <sheetViews>
    <sheetView tabSelected="1" zoomScale="60" zoomScaleNormal="60" workbookViewId="0">
      <selection activeCell="B20" sqref="B20"/>
    </sheetView>
  </sheetViews>
  <sheetFormatPr baseColWidth="10" defaultColWidth="10.85546875" defaultRowHeight="15" x14ac:dyDescent="0.2"/>
  <cols>
    <col min="1" max="3" width="10.85546875" style="2"/>
    <col min="4" max="4" width="17.85546875" style="129" customWidth="1"/>
    <col min="5" max="5" width="20" style="129" hidden="1" customWidth="1"/>
    <col min="6" max="6" width="99.140625" style="2" customWidth="1"/>
    <col min="7" max="7" width="14.5703125" style="2" bestFit="1" customWidth="1"/>
    <col min="8" max="8" width="10.85546875" style="129"/>
    <col min="9" max="9" width="30.85546875" style="3" customWidth="1"/>
    <col min="10" max="10" width="18.140625" style="2" bestFit="1" customWidth="1"/>
    <col min="11" max="11" width="21.7109375" style="2" bestFit="1" customWidth="1"/>
    <col min="12" max="12" width="24.85546875" style="2" bestFit="1" customWidth="1"/>
    <col min="13" max="16384" width="10.85546875" style="2"/>
  </cols>
  <sheetData>
    <row r="1" spans="3:13" ht="15.75" thickBot="1" x14ac:dyDescent="0.25"/>
    <row r="2" spans="3:13" s="4" customFormat="1" ht="108.75" customHeight="1" thickBot="1" x14ac:dyDescent="0.3">
      <c r="C2" s="5"/>
      <c r="D2" s="212"/>
      <c r="E2" s="213"/>
      <c r="F2" s="213"/>
      <c r="G2" s="213"/>
      <c r="H2" s="213"/>
      <c r="I2" s="213"/>
      <c r="J2" s="213"/>
      <c r="K2" s="213"/>
      <c r="L2" s="213"/>
      <c r="M2" s="6"/>
    </row>
    <row r="3" spans="3:13" s="4" customFormat="1" ht="14.1" customHeight="1" thickBot="1" x14ac:dyDescent="0.3">
      <c r="C3" s="5"/>
      <c r="D3" s="214" t="s">
        <v>584</v>
      </c>
      <c r="E3" s="215"/>
      <c r="F3" s="215"/>
      <c r="G3" s="215"/>
      <c r="H3" s="215"/>
      <c r="I3" s="215"/>
      <c r="J3" s="215"/>
      <c r="K3" s="215"/>
      <c r="L3" s="215"/>
      <c r="M3" s="216"/>
    </row>
    <row r="4" spans="3:13" s="4" customFormat="1" ht="14.1" customHeight="1" x14ac:dyDescent="0.25">
      <c r="C4" s="5"/>
      <c r="D4" s="217" t="s">
        <v>817</v>
      </c>
      <c r="E4" s="218"/>
      <c r="F4" s="218"/>
      <c r="G4" s="218"/>
      <c r="H4" s="218"/>
      <c r="I4" s="218"/>
      <c r="J4" s="218"/>
      <c r="K4" s="218"/>
      <c r="L4" s="218"/>
      <c r="M4" s="219"/>
    </row>
    <row r="5" spans="3:13" s="4" customFormat="1" ht="24" customHeight="1" thickBot="1" x14ac:dyDescent="0.3">
      <c r="C5" s="5"/>
      <c r="D5" s="220"/>
      <c r="E5" s="221"/>
      <c r="F5" s="221"/>
      <c r="G5" s="221"/>
      <c r="H5" s="221"/>
      <c r="I5" s="221"/>
      <c r="J5" s="221"/>
      <c r="K5" s="221"/>
      <c r="L5" s="221"/>
      <c r="M5" s="222"/>
    </row>
    <row r="6" spans="3:13" s="7" customFormat="1" x14ac:dyDescent="0.25">
      <c r="D6" s="8" t="s">
        <v>813</v>
      </c>
      <c r="E6" s="9" t="s">
        <v>814</v>
      </c>
      <c r="F6" s="10" t="s">
        <v>0</v>
      </c>
      <c r="G6" s="11" t="s">
        <v>1</v>
      </c>
      <c r="H6" s="9" t="s">
        <v>2</v>
      </c>
      <c r="I6" s="12" t="s">
        <v>3</v>
      </c>
      <c r="J6" s="13" t="s">
        <v>4</v>
      </c>
      <c r="K6" s="13" t="s">
        <v>5</v>
      </c>
      <c r="L6" s="13" t="s">
        <v>6</v>
      </c>
      <c r="M6" s="14" t="s">
        <v>7</v>
      </c>
    </row>
    <row r="7" spans="3:13" ht="15.75" x14ac:dyDescent="0.2">
      <c r="D7" s="15" t="s">
        <v>8</v>
      </c>
      <c r="E7" s="15" t="s">
        <v>8</v>
      </c>
      <c r="F7" s="16" t="s">
        <v>9</v>
      </c>
      <c r="G7" s="17"/>
      <c r="H7" s="18"/>
      <c r="I7" s="19"/>
      <c r="J7" s="20"/>
      <c r="K7" s="20"/>
      <c r="L7" s="20"/>
      <c r="M7" s="21"/>
    </row>
    <row r="8" spans="3:13" ht="15.75" x14ac:dyDescent="0.2">
      <c r="D8" s="23" t="s">
        <v>10</v>
      </c>
      <c r="E8" s="23" t="s">
        <v>10</v>
      </c>
      <c r="F8" s="24" t="s">
        <v>11</v>
      </c>
      <c r="G8" s="25"/>
      <c r="H8" s="23"/>
      <c r="I8" s="26"/>
      <c r="J8" s="27"/>
      <c r="K8" s="27"/>
      <c r="L8" s="27"/>
      <c r="M8" s="28"/>
    </row>
    <row r="9" spans="3:13" x14ac:dyDescent="0.2">
      <c r="D9" s="30" t="s">
        <v>12</v>
      </c>
      <c r="E9" s="30" t="s">
        <v>12</v>
      </c>
      <c r="F9" s="31" t="s">
        <v>13</v>
      </c>
      <c r="G9" s="32" t="s">
        <v>14</v>
      </c>
      <c r="H9" s="32" t="s">
        <v>15</v>
      </c>
      <c r="I9" s="33">
        <v>1</v>
      </c>
      <c r="J9" s="34"/>
      <c r="K9" s="34"/>
      <c r="L9" s="34"/>
      <c r="M9" s="186"/>
    </row>
    <row r="10" spans="3:13" x14ac:dyDescent="0.2">
      <c r="D10" s="30" t="s">
        <v>16</v>
      </c>
      <c r="E10" s="30" t="s">
        <v>16</v>
      </c>
      <c r="F10" s="31" t="s">
        <v>17</v>
      </c>
      <c r="G10" s="32" t="s">
        <v>14</v>
      </c>
      <c r="H10" s="32" t="s">
        <v>15</v>
      </c>
      <c r="I10" s="33">
        <v>1</v>
      </c>
      <c r="J10" s="34"/>
      <c r="K10" s="34"/>
      <c r="L10" s="34"/>
      <c r="M10" s="186"/>
    </row>
    <row r="11" spans="3:13" ht="15.75" x14ac:dyDescent="0.2">
      <c r="D11" s="15" t="s">
        <v>18</v>
      </c>
      <c r="E11" s="15" t="s">
        <v>18</v>
      </c>
      <c r="F11" s="16" t="s">
        <v>19</v>
      </c>
      <c r="G11" s="17"/>
      <c r="H11" s="18"/>
      <c r="I11" s="19"/>
      <c r="J11" s="20"/>
      <c r="K11" s="20"/>
      <c r="L11" s="36"/>
      <c r="M11" s="21"/>
    </row>
    <row r="12" spans="3:13" x14ac:dyDescent="0.2">
      <c r="D12" s="30" t="s">
        <v>20</v>
      </c>
      <c r="E12" s="30" t="s">
        <v>20</v>
      </c>
      <c r="F12" s="37" t="s">
        <v>583</v>
      </c>
      <c r="G12" s="32" t="s">
        <v>14</v>
      </c>
      <c r="H12" s="32" t="s">
        <v>15</v>
      </c>
      <c r="I12" s="33">
        <v>1</v>
      </c>
      <c r="J12" s="34"/>
      <c r="K12" s="34"/>
      <c r="L12" s="34"/>
      <c r="M12" s="186"/>
    </row>
    <row r="13" spans="3:13" x14ac:dyDescent="0.2">
      <c r="D13" s="30" t="s">
        <v>21</v>
      </c>
      <c r="E13" s="30" t="s">
        <v>21</v>
      </c>
      <c r="F13" s="37" t="s">
        <v>22</v>
      </c>
      <c r="G13" s="32" t="s">
        <v>14</v>
      </c>
      <c r="H13" s="32" t="s">
        <v>15</v>
      </c>
      <c r="I13" s="33">
        <v>1</v>
      </c>
      <c r="J13" s="34"/>
      <c r="K13" s="34"/>
      <c r="L13" s="34"/>
      <c r="M13" s="186"/>
    </row>
    <row r="14" spans="3:13" ht="15.75" x14ac:dyDescent="0.2">
      <c r="D14" s="15" t="s">
        <v>23</v>
      </c>
      <c r="E14" s="15" t="s">
        <v>23</v>
      </c>
      <c r="F14" s="16" t="s">
        <v>24</v>
      </c>
      <c r="G14" s="17"/>
      <c r="H14" s="18"/>
      <c r="I14" s="19"/>
      <c r="J14" s="20"/>
      <c r="K14" s="20"/>
      <c r="L14" s="36"/>
      <c r="M14" s="21"/>
    </row>
    <row r="15" spans="3:13" x14ac:dyDescent="0.2">
      <c r="D15" s="30" t="s">
        <v>25</v>
      </c>
      <c r="E15" s="30" t="s">
        <v>25</v>
      </c>
      <c r="F15" s="37" t="s">
        <v>26</v>
      </c>
      <c r="G15" s="32" t="s">
        <v>14</v>
      </c>
      <c r="H15" s="32" t="s">
        <v>15</v>
      </c>
      <c r="I15" s="209" t="s">
        <v>580</v>
      </c>
      <c r="J15" s="34"/>
      <c r="K15" s="34"/>
      <c r="L15" s="34"/>
      <c r="M15" s="186"/>
    </row>
    <row r="16" spans="3:13" ht="15.75" x14ac:dyDescent="0.2">
      <c r="D16" s="15" t="s">
        <v>27</v>
      </c>
      <c r="E16" s="15" t="s">
        <v>27</v>
      </c>
      <c r="F16" s="16" t="s">
        <v>28</v>
      </c>
      <c r="G16" s="17"/>
      <c r="H16" s="18"/>
      <c r="I16" s="19"/>
      <c r="J16" s="20"/>
      <c r="K16" s="20"/>
      <c r="L16" s="20"/>
      <c r="M16" s="21"/>
    </row>
    <row r="17" spans="4:13" ht="15.75" x14ac:dyDescent="0.2">
      <c r="D17" s="23" t="s">
        <v>29</v>
      </c>
      <c r="E17" s="23" t="s">
        <v>29</v>
      </c>
      <c r="F17" s="24" t="s">
        <v>30</v>
      </c>
      <c r="G17" s="25"/>
      <c r="H17" s="23"/>
      <c r="I17" s="26"/>
      <c r="J17" s="27"/>
      <c r="K17" s="27"/>
      <c r="L17" s="27"/>
      <c r="M17" s="28"/>
    </row>
    <row r="18" spans="4:13" x14ac:dyDescent="0.2">
      <c r="D18" s="38" t="s">
        <v>31</v>
      </c>
      <c r="E18" s="38" t="s">
        <v>31</v>
      </c>
      <c r="F18" s="39" t="s">
        <v>32</v>
      </c>
      <c r="G18" s="40" t="s">
        <v>14</v>
      </c>
      <c r="H18" s="40" t="s">
        <v>33</v>
      </c>
      <c r="I18" s="33">
        <v>244</v>
      </c>
      <c r="J18" s="34"/>
      <c r="K18" s="34"/>
      <c r="L18" s="34"/>
      <c r="M18" s="186"/>
    </row>
    <row r="19" spans="4:13" x14ac:dyDescent="0.2">
      <c r="D19" s="38" t="s">
        <v>34</v>
      </c>
      <c r="E19" s="38" t="s">
        <v>34</v>
      </c>
      <c r="F19" s="31" t="s">
        <v>35</v>
      </c>
      <c r="G19" s="40" t="s">
        <v>14</v>
      </c>
      <c r="H19" s="40" t="s">
        <v>36</v>
      </c>
      <c r="I19" s="41">
        <v>7</v>
      </c>
      <c r="J19" s="34"/>
      <c r="K19" s="34"/>
      <c r="L19" s="34"/>
      <c r="M19" s="186"/>
    </row>
    <row r="20" spans="4:13" x14ac:dyDescent="0.2">
      <c r="D20" s="38" t="s">
        <v>591</v>
      </c>
      <c r="E20" s="38" t="s">
        <v>37</v>
      </c>
      <c r="F20" s="39" t="s">
        <v>38</v>
      </c>
      <c r="G20" s="43" t="s">
        <v>14</v>
      </c>
      <c r="H20" s="43" t="s">
        <v>39</v>
      </c>
      <c r="I20" s="41">
        <v>174</v>
      </c>
      <c r="J20" s="34"/>
      <c r="K20" s="34"/>
      <c r="L20" s="34"/>
      <c r="M20" s="186"/>
    </row>
    <row r="21" spans="4:13" x14ac:dyDescent="0.2">
      <c r="D21" s="38" t="s">
        <v>37</v>
      </c>
      <c r="E21" s="38" t="s">
        <v>40</v>
      </c>
      <c r="F21" s="44" t="s">
        <v>41</v>
      </c>
      <c r="G21" s="40" t="s">
        <v>14</v>
      </c>
      <c r="H21" s="32" t="s">
        <v>33</v>
      </c>
      <c r="I21" s="41">
        <v>223</v>
      </c>
      <c r="J21" s="34"/>
      <c r="K21" s="34"/>
      <c r="L21" s="34"/>
      <c r="M21" s="186"/>
    </row>
    <row r="22" spans="4:13" x14ac:dyDescent="0.2">
      <c r="D22" s="38" t="s">
        <v>592</v>
      </c>
      <c r="E22" s="38" t="s">
        <v>42</v>
      </c>
      <c r="F22" s="45" t="s">
        <v>43</v>
      </c>
      <c r="G22" s="40" t="s">
        <v>14</v>
      </c>
      <c r="H22" s="32" t="s">
        <v>44</v>
      </c>
      <c r="I22" s="41">
        <v>1.8</v>
      </c>
      <c r="J22" s="34"/>
      <c r="K22" s="34"/>
      <c r="L22" s="34"/>
      <c r="M22" s="186"/>
    </row>
    <row r="23" spans="4:13" ht="30" x14ac:dyDescent="0.2">
      <c r="D23" s="38" t="s">
        <v>40</v>
      </c>
      <c r="E23" s="38" t="s">
        <v>45</v>
      </c>
      <c r="F23" s="31" t="s">
        <v>46</v>
      </c>
      <c r="G23" s="40" t="s">
        <v>14</v>
      </c>
      <c r="H23" s="40" t="s">
        <v>33</v>
      </c>
      <c r="I23" s="41">
        <v>205</v>
      </c>
      <c r="J23" s="34"/>
      <c r="K23" s="34"/>
      <c r="L23" s="34"/>
      <c r="M23" s="186"/>
    </row>
    <row r="24" spans="4:13" ht="30" x14ac:dyDescent="0.2">
      <c r="D24" s="38" t="s">
        <v>593</v>
      </c>
      <c r="E24" s="38" t="s">
        <v>47</v>
      </c>
      <c r="F24" s="31" t="s">
        <v>48</v>
      </c>
      <c r="G24" s="40" t="s">
        <v>14</v>
      </c>
      <c r="H24" s="32" t="s">
        <v>44</v>
      </c>
      <c r="I24" s="41">
        <v>3.8250000000000002</v>
      </c>
      <c r="J24" s="34"/>
      <c r="K24" s="34"/>
      <c r="L24" s="34"/>
      <c r="M24" s="186"/>
    </row>
    <row r="25" spans="4:13" x14ac:dyDescent="0.2">
      <c r="D25" s="38" t="s">
        <v>594</v>
      </c>
      <c r="E25" s="38" t="s">
        <v>49</v>
      </c>
      <c r="F25" s="44" t="s">
        <v>50</v>
      </c>
      <c r="G25" s="40" t="s">
        <v>14</v>
      </c>
      <c r="H25" s="32" t="s">
        <v>15</v>
      </c>
      <c r="I25" s="41">
        <v>1</v>
      </c>
      <c r="J25" s="34"/>
      <c r="K25" s="34"/>
      <c r="L25" s="34"/>
      <c r="M25" s="186"/>
    </row>
    <row r="26" spans="4:13" x14ac:dyDescent="0.2">
      <c r="D26" s="38" t="s">
        <v>595</v>
      </c>
      <c r="E26" s="38" t="s">
        <v>51</v>
      </c>
      <c r="F26" s="44" t="s">
        <v>52</v>
      </c>
      <c r="G26" s="40" t="s">
        <v>14</v>
      </c>
      <c r="H26" s="32" t="s">
        <v>15</v>
      </c>
      <c r="I26" s="41">
        <v>1</v>
      </c>
      <c r="J26" s="34"/>
      <c r="K26" s="34"/>
      <c r="L26" s="34"/>
      <c r="M26" s="186"/>
    </row>
    <row r="27" spans="4:13" x14ac:dyDescent="0.2">
      <c r="D27" s="38" t="s">
        <v>596</v>
      </c>
      <c r="E27" s="38" t="s">
        <v>53</v>
      </c>
      <c r="F27" s="47" t="s">
        <v>54</v>
      </c>
      <c r="G27" s="43" t="s">
        <v>14</v>
      </c>
      <c r="H27" s="48" t="s">
        <v>55</v>
      </c>
      <c r="I27" s="41">
        <v>2</v>
      </c>
      <c r="J27" s="34"/>
      <c r="K27" s="34"/>
      <c r="L27" s="34"/>
      <c r="M27" s="186"/>
    </row>
    <row r="28" spans="4:13" ht="15.75" x14ac:dyDescent="0.2">
      <c r="D28" s="22" t="s">
        <v>597</v>
      </c>
      <c r="E28" s="23" t="s">
        <v>56</v>
      </c>
      <c r="F28" s="24" t="s">
        <v>57</v>
      </c>
      <c r="G28" s="25"/>
      <c r="H28" s="23"/>
      <c r="I28" s="26"/>
      <c r="J28" s="27"/>
      <c r="K28" s="27"/>
      <c r="L28" s="27"/>
      <c r="M28" s="28"/>
    </row>
    <row r="29" spans="4:13" x14ac:dyDescent="0.2">
      <c r="D29" s="46" t="s">
        <v>598</v>
      </c>
      <c r="E29" s="38" t="s">
        <v>58</v>
      </c>
      <c r="F29" s="47" t="s">
        <v>59</v>
      </c>
      <c r="G29" s="43" t="s">
        <v>14</v>
      </c>
      <c r="H29" s="48" t="s">
        <v>44</v>
      </c>
      <c r="I29" s="33">
        <v>23.6</v>
      </c>
      <c r="J29" s="34"/>
      <c r="K29" s="34"/>
      <c r="L29" s="34"/>
      <c r="M29" s="186"/>
    </row>
    <row r="30" spans="4:13" x14ac:dyDescent="0.2">
      <c r="D30" s="46" t="s">
        <v>599</v>
      </c>
      <c r="E30" s="49" t="s">
        <v>60</v>
      </c>
      <c r="F30" s="47" t="s">
        <v>61</v>
      </c>
      <c r="G30" s="43" t="s">
        <v>14</v>
      </c>
      <c r="H30" s="48" t="s">
        <v>33</v>
      </c>
      <c r="I30" s="33">
        <v>220</v>
      </c>
      <c r="J30" s="34"/>
      <c r="K30" s="34"/>
      <c r="L30" s="34"/>
      <c r="M30" s="186"/>
    </row>
    <row r="31" spans="4:13" x14ac:dyDescent="0.2">
      <c r="D31" s="46" t="s">
        <v>600</v>
      </c>
      <c r="E31" s="49" t="s">
        <v>62</v>
      </c>
      <c r="F31" s="47" t="s">
        <v>63</v>
      </c>
      <c r="G31" s="43"/>
      <c r="H31" s="48"/>
      <c r="I31" s="33" t="s">
        <v>578</v>
      </c>
      <c r="J31" s="34"/>
      <c r="K31" s="34"/>
      <c r="L31" s="34"/>
      <c r="M31" s="186"/>
    </row>
    <row r="32" spans="4:13" x14ac:dyDescent="0.2">
      <c r="D32" s="46" t="s">
        <v>601</v>
      </c>
      <c r="E32" s="49" t="s">
        <v>64</v>
      </c>
      <c r="F32" s="47" t="s">
        <v>65</v>
      </c>
      <c r="G32" s="43" t="s">
        <v>14</v>
      </c>
      <c r="H32" s="48" t="s">
        <v>33</v>
      </c>
      <c r="I32" s="33">
        <v>220</v>
      </c>
      <c r="J32" s="34"/>
      <c r="K32" s="34"/>
      <c r="L32" s="34"/>
      <c r="M32" s="186"/>
    </row>
    <row r="33" spans="4:13" x14ac:dyDescent="0.2">
      <c r="D33" s="46" t="s">
        <v>602</v>
      </c>
      <c r="E33" s="49" t="s">
        <v>66</v>
      </c>
      <c r="F33" s="47" t="s">
        <v>67</v>
      </c>
      <c r="G33" s="43" t="s">
        <v>14</v>
      </c>
      <c r="H33" s="48" t="s">
        <v>44</v>
      </c>
      <c r="I33" s="33">
        <v>9</v>
      </c>
      <c r="J33" s="34"/>
      <c r="K33" s="34"/>
      <c r="L33" s="34"/>
      <c r="M33" s="186"/>
    </row>
    <row r="34" spans="4:13" x14ac:dyDescent="0.2">
      <c r="D34" s="46" t="s">
        <v>603</v>
      </c>
      <c r="E34" s="49" t="s">
        <v>68</v>
      </c>
      <c r="F34" s="47" t="s">
        <v>69</v>
      </c>
      <c r="G34" s="43" t="s">
        <v>14</v>
      </c>
      <c r="H34" s="48" t="s">
        <v>33</v>
      </c>
      <c r="I34" s="33">
        <v>220</v>
      </c>
      <c r="J34" s="34"/>
      <c r="K34" s="34"/>
      <c r="L34" s="34"/>
      <c r="M34" s="186"/>
    </row>
    <row r="35" spans="4:13" x14ac:dyDescent="0.2">
      <c r="D35" s="46" t="s">
        <v>604</v>
      </c>
      <c r="E35" s="49" t="s">
        <v>70</v>
      </c>
      <c r="F35" s="47" t="s">
        <v>71</v>
      </c>
      <c r="G35" s="43" t="s">
        <v>14</v>
      </c>
      <c r="H35" s="48" t="s">
        <v>39</v>
      </c>
      <c r="I35" s="33">
        <v>88.3</v>
      </c>
      <c r="J35" s="34"/>
      <c r="K35" s="34"/>
      <c r="L35" s="34"/>
      <c r="M35" s="186"/>
    </row>
    <row r="36" spans="4:13" x14ac:dyDescent="0.2">
      <c r="D36" s="46" t="s">
        <v>605</v>
      </c>
      <c r="E36" s="49" t="s">
        <v>72</v>
      </c>
      <c r="F36" s="47" t="s">
        <v>73</v>
      </c>
      <c r="G36" s="43" t="s">
        <v>14</v>
      </c>
      <c r="H36" s="48" t="s">
        <v>33</v>
      </c>
      <c r="I36" s="33">
        <v>2</v>
      </c>
      <c r="J36" s="34"/>
      <c r="K36" s="34"/>
      <c r="L36" s="34"/>
      <c r="M36" s="186"/>
    </row>
    <row r="37" spans="4:13" x14ac:dyDescent="0.2">
      <c r="D37" s="46" t="s">
        <v>606</v>
      </c>
      <c r="E37" s="49" t="s">
        <v>74</v>
      </c>
      <c r="F37" s="47" t="s">
        <v>75</v>
      </c>
      <c r="G37" s="43" t="s">
        <v>14</v>
      </c>
      <c r="H37" s="48" t="s">
        <v>33</v>
      </c>
      <c r="I37" s="33">
        <v>6.6149999999999993</v>
      </c>
      <c r="J37" s="34"/>
      <c r="K37" s="34"/>
      <c r="L37" s="34"/>
      <c r="M37" s="186"/>
    </row>
    <row r="38" spans="4:13" x14ac:dyDescent="0.2">
      <c r="D38" s="46" t="s">
        <v>607</v>
      </c>
      <c r="E38" s="49" t="s">
        <v>576</v>
      </c>
      <c r="F38" s="47" t="s">
        <v>577</v>
      </c>
      <c r="G38" s="43" t="s">
        <v>14</v>
      </c>
      <c r="H38" s="48" t="s">
        <v>33</v>
      </c>
      <c r="I38" s="33">
        <v>10</v>
      </c>
      <c r="J38" s="34"/>
      <c r="K38" s="34"/>
      <c r="L38" s="34"/>
      <c r="M38" s="186"/>
    </row>
    <row r="39" spans="4:13" ht="15.75" x14ac:dyDescent="0.2">
      <c r="D39" s="22" t="s">
        <v>56</v>
      </c>
      <c r="E39" s="23" t="s">
        <v>76</v>
      </c>
      <c r="F39" s="24" t="s">
        <v>77</v>
      </c>
      <c r="G39" s="25"/>
      <c r="H39" s="23"/>
      <c r="I39" s="26"/>
      <c r="J39" s="27"/>
      <c r="K39" s="27"/>
      <c r="L39" s="27"/>
      <c r="M39" s="28"/>
    </row>
    <row r="40" spans="4:13" ht="15.75" x14ac:dyDescent="0.2">
      <c r="D40" s="51" t="s">
        <v>608</v>
      </c>
      <c r="E40" s="52" t="s">
        <v>78</v>
      </c>
      <c r="F40" s="53" t="s">
        <v>79</v>
      </c>
      <c r="G40" s="54"/>
      <c r="H40" s="52"/>
      <c r="I40" s="55"/>
      <c r="J40" s="56"/>
      <c r="K40" s="56"/>
      <c r="L40" s="56"/>
      <c r="M40" s="57"/>
    </row>
    <row r="41" spans="4:13" x14ac:dyDescent="0.2">
      <c r="D41" s="50" t="s">
        <v>609</v>
      </c>
      <c r="E41" s="49" t="s">
        <v>80</v>
      </c>
      <c r="F41" s="58" t="s">
        <v>81</v>
      </c>
      <c r="G41" s="59" t="s">
        <v>14</v>
      </c>
      <c r="H41" s="59" t="s">
        <v>44</v>
      </c>
      <c r="I41" s="41">
        <v>16</v>
      </c>
      <c r="J41" s="34"/>
      <c r="K41" s="34"/>
      <c r="L41" s="34"/>
      <c r="M41" s="186"/>
    </row>
    <row r="42" spans="4:13" x14ac:dyDescent="0.2">
      <c r="D42" s="50" t="s">
        <v>610</v>
      </c>
      <c r="E42" s="49" t="s">
        <v>82</v>
      </c>
      <c r="F42" s="60" t="s">
        <v>83</v>
      </c>
      <c r="G42" s="48" t="s">
        <v>14</v>
      </c>
      <c r="H42" s="48" t="s">
        <v>33</v>
      </c>
      <c r="I42" s="33">
        <v>160</v>
      </c>
      <c r="J42" s="34"/>
      <c r="K42" s="34"/>
      <c r="L42" s="34"/>
      <c r="M42" s="186"/>
    </row>
    <row r="43" spans="4:13" ht="15.75" x14ac:dyDescent="0.2">
      <c r="D43" s="51" t="s">
        <v>58</v>
      </c>
      <c r="E43" s="52" t="s">
        <v>84</v>
      </c>
      <c r="F43" s="53" t="s">
        <v>85</v>
      </c>
      <c r="G43" s="54"/>
      <c r="H43" s="52"/>
      <c r="I43" s="55"/>
      <c r="J43" s="56"/>
      <c r="K43" s="56"/>
      <c r="L43" s="56"/>
      <c r="M43" s="57"/>
    </row>
    <row r="44" spans="4:13" x14ac:dyDescent="0.2">
      <c r="D44" s="61" t="s">
        <v>611</v>
      </c>
      <c r="E44" s="49" t="s">
        <v>86</v>
      </c>
      <c r="F44" s="58" t="s">
        <v>87</v>
      </c>
      <c r="G44" s="59" t="s">
        <v>14</v>
      </c>
      <c r="H44" s="59" t="s">
        <v>33</v>
      </c>
      <c r="I44" s="62">
        <v>37.6</v>
      </c>
      <c r="J44" s="34"/>
      <c r="K44" s="34"/>
      <c r="L44" s="34"/>
      <c r="M44" s="186"/>
    </row>
    <row r="45" spans="4:13" x14ac:dyDescent="0.2">
      <c r="D45" s="61" t="s">
        <v>612</v>
      </c>
      <c r="E45" s="49" t="s">
        <v>88</v>
      </c>
      <c r="F45" s="58" t="s">
        <v>89</v>
      </c>
      <c r="G45" s="59" t="s">
        <v>14</v>
      </c>
      <c r="H45" s="59" t="s">
        <v>33</v>
      </c>
      <c r="I45" s="62">
        <v>22.1</v>
      </c>
      <c r="J45" s="34"/>
      <c r="K45" s="34"/>
      <c r="L45" s="34"/>
      <c r="M45" s="186"/>
    </row>
    <row r="46" spans="4:13" x14ac:dyDescent="0.2">
      <c r="D46" s="61" t="s">
        <v>613</v>
      </c>
      <c r="E46" s="49" t="s">
        <v>90</v>
      </c>
      <c r="F46" s="58" t="s">
        <v>91</v>
      </c>
      <c r="G46" s="59" t="s">
        <v>14</v>
      </c>
      <c r="H46" s="59" t="s">
        <v>15</v>
      </c>
      <c r="I46" s="62">
        <v>1</v>
      </c>
      <c r="J46" s="34"/>
      <c r="K46" s="34"/>
      <c r="L46" s="34"/>
      <c r="M46" s="186"/>
    </row>
    <row r="47" spans="4:13" x14ac:dyDescent="0.2">
      <c r="D47" s="61" t="s">
        <v>614</v>
      </c>
      <c r="E47" s="49" t="s">
        <v>92</v>
      </c>
      <c r="F47" s="58" t="s">
        <v>93</v>
      </c>
      <c r="G47" s="59" t="s">
        <v>14</v>
      </c>
      <c r="H47" s="59" t="s">
        <v>36</v>
      </c>
      <c r="I47" s="62">
        <v>2</v>
      </c>
      <c r="J47" s="34"/>
      <c r="K47" s="34"/>
      <c r="L47" s="34"/>
      <c r="M47" s="186"/>
    </row>
    <row r="48" spans="4:13" ht="15.95" customHeight="1" x14ac:dyDescent="0.2">
      <c r="D48" s="61" t="s">
        <v>615</v>
      </c>
      <c r="E48" s="49" t="s">
        <v>94</v>
      </c>
      <c r="F48" s="60" t="s">
        <v>95</v>
      </c>
      <c r="G48" s="59" t="s">
        <v>14</v>
      </c>
      <c r="H48" s="48" t="s">
        <v>39</v>
      </c>
      <c r="I48" s="62">
        <v>3.4</v>
      </c>
      <c r="J48" s="34"/>
      <c r="K48" s="34"/>
      <c r="L48" s="34"/>
      <c r="M48" s="186"/>
    </row>
    <row r="49" spans="4:13" x14ac:dyDescent="0.2">
      <c r="D49" s="61" t="s">
        <v>616</v>
      </c>
      <c r="E49" s="49" t="s">
        <v>565</v>
      </c>
      <c r="F49" s="60" t="s">
        <v>564</v>
      </c>
      <c r="G49" s="59" t="s">
        <v>14</v>
      </c>
      <c r="H49" s="48" t="s">
        <v>36</v>
      </c>
      <c r="I49" s="62">
        <v>2</v>
      </c>
      <c r="J49" s="34"/>
      <c r="K49" s="34"/>
      <c r="L49" s="34"/>
      <c r="M49" s="186"/>
    </row>
    <row r="50" spans="4:13" ht="15.75" x14ac:dyDescent="0.2">
      <c r="D50" s="51" t="s">
        <v>60</v>
      </c>
      <c r="E50" s="52" t="s">
        <v>96</v>
      </c>
      <c r="F50" s="53" t="s">
        <v>97</v>
      </c>
      <c r="G50" s="54"/>
      <c r="H50" s="52"/>
      <c r="I50" s="55"/>
      <c r="J50" s="56"/>
      <c r="K50" s="56"/>
      <c r="L50" s="56"/>
      <c r="M50" s="57"/>
    </row>
    <row r="51" spans="4:13" x14ac:dyDescent="0.2">
      <c r="D51" s="29" t="s">
        <v>617</v>
      </c>
      <c r="E51" s="38" t="s">
        <v>98</v>
      </c>
      <c r="F51" s="58" t="s">
        <v>99</v>
      </c>
      <c r="G51" s="59" t="s">
        <v>14</v>
      </c>
      <c r="H51" s="59" t="s">
        <v>36</v>
      </c>
      <c r="I51" s="33">
        <v>2</v>
      </c>
      <c r="J51" s="34"/>
      <c r="K51" s="34"/>
      <c r="L51" s="34"/>
      <c r="M51" s="186"/>
    </row>
    <row r="52" spans="4:13" ht="15.75" x14ac:dyDescent="0.2">
      <c r="D52" s="22" t="s">
        <v>618</v>
      </c>
      <c r="E52" s="23" t="s">
        <v>100</v>
      </c>
      <c r="F52" s="24" t="s">
        <v>101</v>
      </c>
      <c r="G52" s="25"/>
      <c r="H52" s="23"/>
      <c r="I52" s="26"/>
      <c r="J52" s="27"/>
      <c r="K52" s="27"/>
      <c r="L52" s="27"/>
      <c r="M52" s="28"/>
    </row>
    <row r="53" spans="4:13" s="125" customFormat="1" ht="15.75" x14ac:dyDescent="0.2">
      <c r="D53" s="51" t="s">
        <v>619</v>
      </c>
      <c r="E53" s="52" t="s">
        <v>102</v>
      </c>
      <c r="F53" s="53" t="s">
        <v>103</v>
      </c>
      <c r="G53" s="54"/>
      <c r="H53" s="52"/>
      <c r="I53" s="55"/>
      <c r="J53" s="56"/>
      <c r="K53" s="56"/>
      <c r="L53" s="56"/>
      <c r="M53" s="57"/>
    </row>
    <row r="54" spans="4:13" s="125" customFormat="1" ht="15.75" x14ac:dyDescent="0.2">
      <c r="D54" s="63" t="s">
        <v>620</v>
      </c>
      <c r="E54" s="64" t="s">
        <v>396</v>
      </c>
      <c r="F54" s="65" t="s">
        <v>397</v>
      </c>
      <c r="G54" s="66"/>
      <c r="H54" s="64"/>
      <c r="I54" s="67"/>
      <c r="J54" s="68"/>
      <c r="K54" s="68"/>
      <c r="L54" s="68"/>
      <c r="M54" s="69"/>
    </row>
    <row r="55" spans="4:13" s="125" customFormat="1" ht="15.75" x14ac:dyDescent="0.2">
      <c r="D55" s="130" t="s">
        <v>621</v>
      </c>
      <c r="E55" s="131" t="s">
        <v>398</v>
      </c>
      <c r="F55" s="136" t="s">
        <v>399</v>
      </c>
      <c r="G55" s="132"/>
      <c r="H55" s="131"/>
      <c r="I55" s="133"/>
      <c r="J55" s="134"/>
      <c r="K55" s="134"/>
      <c r="L55" s="134"/>
      <c r="M55" s="135"/>
    </row>
    <row r="56" spans="4:13" s="125" customFormat="1" x14ac:dyDescent="0.2">
      <c r="D56" s="126" t="s">
        <v>622</v>
      </c>
      <c r="E56" s="127" t="s">
        <v>400</v>
      </c>
      <c r="F56" s="138" t="s">
        <v>401</v>
      </c>
      <c r="G56" s="59" t="s">
        <v>14</v>
      </c>
      <c r="H56" s="127" t="s">
        <v>15</v>
      </c>
      <c r="I56" s="128">
        <v>1</v>
      </c>
      <c r="J56" s="34"/>
      <c r="K56" s="34"/>
      <c r="L56" s="42"/>
      <c r="M56" s="186"/>
    </row>
    <row r="57" spans="4:13" s="125" customFormat="1" x14ac:dyDescent="0.2">
      <c r="D57" s="126" t="s">
        <v>623</v>
      </c>
      <c r="E57" s="127" t="s">
        <v>402</v>
      </c>
      <c r="F57" s="138" t="s">
        <v>403</v>
      </c>
      <c r="G57" s="59" t="s">
        <v>14</v>
      </c>
      <c r="H57" s="127" t="s">
        <v>15</v>
      </c>
      <c r="I57" s="128">
        <v>1</v>
      </c>
      <c r="J57" s="34"/>
      <c r="K57" s="34"/>
      <c r="L57" s="42"/>
      <c r="M57" s="186"/>
    </row>
    <row r="58" spans="4:13" s="125" customFormat="1" x14ac:dyDescent="0.2">
      <c r="D58" s="126" t="s">
        <v>624</v>
      </c>
      <c r="E58" s="127" t="s">
        <v>404</v>
      </c>
      <c r="F58" s="138" t="s">
        <v>405</v>
      </c>
      <c r="G58" s="59" t="s">
        <v>14</v>
      </c>
      <c r="H58" s="127" t="s">
        <v>36</v>
      </c>
      <c r="I58" s="128">
        <v>1</v>
      </c>
      <c r="J58" s="34"/>
      <c r="K58" s="34"/>
      <c r="L58" s="42"/>
      <c r="M58" s="186"/>
    </row>
    <row r="59" spans="4:13" s="125" customFormat="1" ht="15.75" x14ac:dyDescent="0.2">
      <c r="D59" s="130" t="s">
        <v>625</v>
      </c>
      <c r="E59" s="131" t="s">
        <v>406</v>
      </c>
      <c r="F59" s="136" t="s">
        <v>407</v>
      </c>
      <c r="G59" s="132"/>
      <c r="H59" s="131"/>
      <c r="I59" s="133"/>
      <c r="J59" s="134"/>
      <c r="K59" s="134"/>
      <c r="L59" s="134"/>
      <c r="M59" s="135"/>
    </row>
    <row r="60" spans="4:13" s="125" customFormat="1" x14ac:dyDescent="0.2">
      <c r="D60" s="126" t="s">
        <v>626</v>
      </c>
      <c r="E60" s="127" t="s">
        <v>408</v>
      </c>
      <c r="F60" s="138" t="s">
        <v>566</v>
      </c>
      <c r="G60" s="59" t="s">
        <v>14</v>
      </c>
      <c r="H60" s="127" t="s">
        <v>36</v>
      </c>
      <c r="I60" s="128">
        <v>1</v>
      </c>
      <c r="J60" s="34"/>
      <c r="K60" s="34"/>
      <c r="L60" s="42"/>
      <c r="M60" s="186"/>
    </row>
    <row r="61" spans="4:13" s="125" customFormat="1" x14ac:dyDescent="0.2">
      <c r="D61" s="126" t="s">
        <v>627</v>
      </c>
      <c r="E61" s="127" t="s">
        <v>409</v>
      </c>
      <c r="F61" s="138" t="s">
        <v>567</v>
      </c>
      <c r="G61" s="59" t="s">
        <v>14</v>
      </c>
      <c r="H61" s="127" t="s">
        <v>36</v>
      </c>
      <c r="I61" s="128">
        <v>1</v>
      </c>
      <c r="J61" s="34"/>
      <c r="K61" s="34"/>
      <c r="L61" s="42"/>
      <c r="M61" s="186"/>
    </row>
    <row r="62" spans="4:13" s="125" customFormat="1" x14ac:dyDescent="0.2">
      <c r="D62" s="126" t="s">
        <v>628</v>
      </c>
      <c r="E62" s="127" t="s">
        <v>410</v>
      </c>
      <c r="F62" s="138" t="s">
        <v>568</v>
      </c>
      <c r="G62" s="59" t="s">
        <v>14</v>
      </c>
      <c r="H62" s="127" t="s">
        <v>36</v>
      </c>
      <c r="I62" s="128">
        <v>1</v>
      </c>
      <c r="J62" s="34"/>
      <c r="K62" s="34"/>
      <c r="L62" s="42"/>
      <c r="M62" s="186"/>
    </row>
    <row r="63" spans="4:13" s="125" customFormat="1" ht="15.75" x14ac:dyDescent="0.2">
      <c r="D63" s="130" t="s">
        <v>629</v>
      </c>
      <c r="E63" s="131" t="s">
        <v>411</v>
      </c>
      <c r="F63" s="136" t="s">
        <v>412</v>
      </c>
      <c r="G63" s="132"/>
      <c r="H63" s="131"/>
      <c r="I63" s="133"/>
      <c r="J63" s="134"/>
      <c r="K63" s="134"/>
      <c r="L63" s="134"/>
      <c r="M63" s="135"/>
    </row>
    <row r="64" spans="4:13" s="125" customFormat="1" ht="30" x14ac:dyDescent="0.2">
      <c r="D64" s="126" t="s">
        <v>630</v>
      </c>
      <c r="E64" s="127" t="s">
        <v>413</v>
      </c>
      <c r="F64" s="138" t="s">
        <v>414</v>
      </c>
      <c r="G64" s="59" t="s">
        <v>14</v>
      </c>
      <c r="H64" s="127" t="s">
        <v>15</v>
      </c>
      <c r="I64" s="128">
        <v>1</v>
      </c>
      <c r="J64" s="34"/>
      <c r="K64" s="34"/>
      <c r="L64" s="42"/>
      <c r="M64" s="186"/>
    </row>
    <row r="65" spans="4:13" s="125" customFormat="1" x14ac:dyDescent="0.2">
      <c r="D65" s="126" t="s">
        <v>631</v>
      </c>
      <c r="E65" s="127" t="s">
        <v>415</v>
      </c>
      <c r="F65" s="138" t="s">
        <v>416</v>
      </c>
      <c r="G65" s="59" t="s">
        <v>14</v>
      </c>
      <c r="H65" s="127" t="s">
        <v>39</v>
      </c>
      <c r="I65" s="128">
        <v>120</v>
      </c>
      <c r="J65" s="34"/>
      <c r="K65" s="34"/>
      <c r="L65" s="42"/>
      <c r="M65" s="186"/>
    </row>
    <row r="66" spans="4:13" s="125" customFormat="1" x14ac:dyDescent="0.2">
      <c r="D66" s="126" t="s">
        <v>632</v>
      </c>
      <c r="E66" s="127" t="s">
        <v>417</v>
      </c>
      <c r="F66" s="211" t="s">
        <v>585</v>
      </c>
      <c r="G66" s="59" t="s">
        <v>14</v>
      </c>
      <c r="H66" s="127" t="s">
        <v>39</v>
      </c>
      <c r="I66" s="128">
        <v>275</v>
      </c>
      <c r="J66" s="34"/>
      <c r="K66" s="34"/>
      <c r="L66" s="42"/>
      <c r="M66" s="186"/>
    </row>
    <row r="67" spans="4:13" s="125" customFormat="1" x14ac:dyDescent="0.2">
      <c r="D67" s="126" t="s">
        <v>633</v>
      </c>
      <c r="E67" s="127" t="s">
        <v>418</v>
      </c>
      <c r="F67" s="211" t="s">
        <v>586</v>
      </c>
      <c r="G67" s="59" t="s">
        <v>14</v>
      </c>
      <c r="H67" s="127" t="s">
        <v>39</v>
      </c>
      <c r="I67" s="128">
        <v>176</v>
      </c>
      <c r="J67" s="34"/>
      <c r="K67" s="34"/>
      <c r="L67" s="42"/>
      <c r="M67" s="186"/>
    </row>
    <row r="68" spans="4:13" s="125" customFormat="1" ht="30" x14ac:dyDescent="0.2">
      <c r="D68" s="126" t="s">
        <v>634</v>
      </c>
      <c r="E68" s="127" t="s">
        <v>419</v>
      </c>
      <c r="F68" s="211" t="s">
        <v>587</v>
      </c>
      <c r="G68" s="59" t="s">
        <v>14</v>
      </c>
      <c r="H68" s="127" t="s">
        <v>39</v>
      </c>
      <c r="I68" s="128">
        <v>176</v>
      </c>
      <c r="J68" s="34"/>
      <c r="K68" s="34"/>
      <c r="L68" s="42"/>
      <c r="M68" s="186"/>
    </row>
    <row r="69" spans="4:13" s="125" customFormat="1" x14ac:dyDescent="0.2">
      <c r="D69" s="126" t="s">
        <v>635</v>
      </c>
      <c r="E69" s="127" t="s">
        <v>420</v>
      </c>
      <c r="F69" s="211" t="s">
        <v>421</v>
      </c>
      <c r="G69" s="59" t="s">
        <v>14</v>
      </c>
      <c r="H69" s="127" t="s">
        <v>39</v>
      </c>
      <c r="I69" s="128">
        <v>25</v>
      </c>
      <c r="J69" s="34"/>
      <c r="K69" s="34"/>
      <c r="L69" s="42"/>
      <c r="M69" s="186"/>
    </row>
    <row r="70" spans="4:13" s="125" customFormat="1" x14ac:dyDescent="0.2">
      <c r="D70" s="126" t="s">
        <v>636</v>
      </c>
      <c r="E70" s="127" t="s">
        <v>422</v>
      </c>
      <c r="F70" s="211" t="s">
        <v>423</v>
      </c>
      <c r="G70" s="59" t="s">
        <v>14</v>
      </c>
      <c r="H70" s="127" t="s">
        <v>39</v>
      </c>
      <c r="I70" s="128">
        <v>15</v>
      </c>
      <c r="J70" s="34"/>
      <c r="K70" s="34"/>
      <c r="L70" s="42"/>
      <c r="M70" s="186"/>
    </row>
    <row r="71" spans="4:13" s="125" customFormat="1" ht="30" x14ac:dyDescent="0.2">
      <c r="D71" s="126" t="s">
        <v>637</v>
      </c>
      <c r="E71" s="127" t="s">
        <v>424</v>
      </c>
      <c r="F71" s="211" t="s">
        <v>425</v>
      </c>
      <c r="G71" s="59" t="s">
        <v>14</v>
      </c>
      <c r="H71" s="127" t="s">
        <v>39</v>
      </c>
      <c r="I71" s="128">
        <v>220</v>
      </c>
      <c r="J71" s="34"/>
      <c r="K71" s="34"/>
      <c r="L71" s="42"/>
      <c r="M71" s="186"/>
    </row>
    <row r="72" spans="4:13" s="125" customFormat="1" x14ac:dyDescent="0.2">
      <c r="D72" s="126" t="s">
        <v>638</v>
      </c>
      <c r="E72" s="127" t="s">
        <v>426</v>
      </c>
      <c r="F72" s="211" t="s">
        <v>588</v>
      </c>
      <c r="G72" s="59" t="s">
        <v>14</v>
      </c>
      <c r="H72" s="127" t="s">
        <v>36</v>
      </c>
      <c r="I72" s="128">
        <v>22</v>
      </c>
      <c r="J72" s="34"/>
      <c r="K72" s="34"/>
      <c r="L72" s="42"/>
      <c r="M72" s="186"/>
    </row>
    <row r="73" spans="4:13" s="125" customFormat="1" x14ac:dyDescent="0.2">
      <c r="D73" s="126" t="s">
        <v>639</v>
      </c>
      <c r="E73" s="127" t="s">
        <v>427</v>
      </c>
      <c r="F73" s="211" t="s">
        <v>589</v>
      </c>
      <c r="G73" s="59" t="s">
        <v>14</v>
      </c>
      <c r="H73" s="127" t="s">
        <v>36</v>
      </c>
      <c r="I73" s="128">
        <v>3</v>
      </c>
      <c r="J73" s="34"/>
      <c r="K73" s="34"/>
      <c r="L73" s="42"/>
      <c r="M73" s="186"/>
    </row>
    <row r="74" spans="4:13" s="125" customFormat="1" x14ac:dyDescent="0.2">
      <c r="D74" s="126" t="s">
        <v>640</v>
      </c>
      <c r="E74" s="127" t="s">
        <v>428</v>
      </c>
      <c r="F74" s="211" t="s">
        <v>590</v>
      </c>
      <c r="G74" s="59" t="s">
        <v>14</v>
      </c>
      <c r="H74" s="127" t="s">
        <v>36</v>
      </c>
      <c r="I74" s="128">
        <v>5</v>
      </c>
      <c r="J74" s="34"/>
      <c r="K74" s="34"/>
      <c r="L74" s="42"/>
      <c r="M74" s="186"/>
    </row>
    <row r="75" spans="4:13" s="125" customFormat="1" x14ac:dyDescent="0.2">
      <c r="D75" s="126" t="s">
        <v>641</v>
      </c>
      <c r="E75" s="127" t="s">
        <v>429</v>
      </c>
      <c r="F75" s="138" t="s">
        <v>430</v>
      </c>
      <c r="G75" s="59" t="s">
        <v>14</v>
      </c>
      <c r="H75" s="127" t="s">
        <v>36</v>
      </c>
      <c r="I75" s="128">
        <v>5</v>
      </c>
      <c r="J75" s="34"/>
      <c r="K75" s="34"/>
      <c r="L75" s="42"/>
      <c r="M75" s="186"/>
    </row>
    <row r="76" spans="4:13" s="125" customFormat="1" x14ac:dyDescent="0.2">
      <c r="D76" s="126" t="s">
        <v>642</v>
      </c>
      <c r="E76" s="127" t="s">
        <v>431</v>
      </c>
      <c r="F76" s="138" t="s">
        <v>432</v>
      </c>
      <c r="G76" s="59" t="s">
        <v>14</v>
      </c>
      <c r="H76" s="127" t="s">
        <v>36</v>
      </c>
      <c r="I76" s="128">
        <v>23</v>
      </c>
      <c r="J76" s="34"/>
      <c r="K76" s="34"/>
      <c r="L76" s="42"/>
      <c r="M76" s="186"/>
    </row>
    <row r="77" spans="4:13" s="125" customFormat="1" x14ac:dyDescent="0.2">
      <c r="D77" s="126" t="s">
        <v>643</v>
      </c>
      <c r="E77" s="127" t="s">
        <v>433</v>
      </c>
      <c r="F77" s="138" t="s">
        <v>434</v>
      </c>
      <c r="G77" s="59" t="s">
        <v>14</v>
      </c>
      <c r="H77" s="127" t="s">
        <v>36</v>
      </c>
      <c r="I77" s="128">
        <v>37</v>
      </c>
      <c r="J77" s="34"/>
      <c r="K77" s="34"/>
      <c r="L77" s="42"/>
      <c r="M77" s="186"/>
    </row>
    <row r="78" spans="4:13" s="125" customFormat="1" ht="15.75" x14ac:dyDescent="0.2">
      <c r="D78" s="130" t="s">
        <v>644</v>
      </c>
      <c r="E78" s="131" t="s">
        <v>435</v>
      </c>
      <c r="F78" s="136" t="s">
        <v>436</v>
      </c>
      <c r="G78" s="132"/>
      <c r="H78" s="131"/>
      <c r="I78" s="133"/>
      <c r="J78" s="134"/>
      <c r="K78" s="134"/>
      <c r="L78" s="134"/>
      <c r="M78" s="135"/>
    </row>
    <row r="79" spans="4:13" s="125" customFormat="1" x14ac:dyDescent="0.2">
      <c r="D79" s="126" t="s">
        <v>645</v>
      </c>
      <c r="E79" s="127" t="s">
        <v>437</v>
      </c>
      <c r="F79" s="138" t="s">
        <v>438</v>
      </c>
      <c r="G79" s="59" t="s">
        <v>14</v>
      </c>
      <c r="H79" s="127" t="s">
        <v>39</v>
      </c>
      <c r="I79" s="128">
        <v>8.8000000000000007</v>
      </c>
      <c r="J79" s="34"/>
      <c r="K79" s="34"/>
      <c r="L79" s="42"/>
      <c r="M79" s="186"/>
    </row>
    <row r="80" spans="4:13" s="125" customFormat="1" x14ac:dyDescent="0.2">
      <c r="D80" s="126" t="s">
        <v>646</v>
      </c>
      <c r="E80" s="127" t="s">
        <v>439</v>
      </c>
      <c r="F80" s="138" t="s">
        <v>440</v>
      </c>
      <c r="G80" s="59" t="s">
        <v>14</v>
      </c>
      <c r="H80" s="127" t="s">
        <v>39</v>
      </c>
      <c r="I80" s="128">
        <v>72.600000000000009</v>
      </c>
      <c r="J80" s="34"/>
      <c r="K80" s="34"/>
      <c r="L80" s="42"/>
      <c r="M80" s="186"/>
    </row>
    <row r="81" spans="4:13" s="125" customFormat="1" x14ac:dyDescent="0.2">
      <c r="D81" s="126" t="s">
        <v>647</v>
      </c>
      <c r="E81" s="127" t="s">
        <v>441</v>
      </c>
      <c r="F81" s="138" t="s">
        <v>442</v>
      </c>
      <c r="G81" s="59" t="s">
        <v>14</v>
      </c>
      <c r="H81" s="127" t="s">
        <v>39</v>
      </c>
      <c r="I81" s="128">
        <v>72.599999999999994</v>
      </c>
      <c r="J81" s="34"/>
      <c r="K81" s="34"/>
      <c r="L81" s="42"/>
      <c r="M81" s="186"/>
    </row>
    <row r="82" spans="4:13" s="125" customFormat="1" x14ac:dyDescent="0.2">
      <c r="D82" s="126" t="s">
        <v>648</v>
      </c>
      <c r="E82" s="127" t="s">
        <v>443</v>
      </c>
      <c r="F82" s="138" t="s">
        <v>444</v>
      </c>
      <c r="G82" s="59" t="s">
        <v>14</v>
      </c>
      <c r="H82" s="127" t="s">
        <v>39</v>
      </c>
      <c r="I82" s="128">
        <v>55</v>
      </c>
      <c r="J82" s="34"/>
      <c r="K82" s="34"/>
      <c r="L82" s="42"/>
      <c r="M82" s="186"/>
    </row>
    <row r="83" spans="4:13" s="125" customFormat="1" x14ac:dyDescent="0.2">
      <c r="D83" s="126" t="s">
        <v>649</v>
      </c>
      <c r="E83" s="127" t="s">
        <v>445</v>
      </c>
      <c r="F83" s="138" t="s">
        <v>446</v>
      </c>
      <c r="G83" s="59" t="s">
        <v>14</v>
      </c>
      <c r="H83" s="127" t="s">
        <v>39</v>
      </c>
      <c r="I83" s="128">
        <v>1364</v>
      </c>
      <c r="J83" s="34"/>
      <c r="K83" s="34"/>
      <c r="L83" s="42"/>
      <c r="M83" s="186"/>
    </row>
    <row r="84" spans="4:13" s="125" customFormat="1" x14ac:dyDescent="0.2">
      <c r="D84" s="126" t="s">
        <v>650</v>
      </c>
      <c r="E84" s="127" t="s">
        <v>447</v>
      </c>
      <c r="F84" s="138" t="s">
        <v>448</v>
      </c>
      <c r="G84" s="59" t="s">
        <v>14</v>
      </c>
      <c r="H84" s="127" t="s">
        <v>39</v>
      </c>
      <c r="I84" s="128">
        <v>638</v>
      </c>
      <c r="J84" s="34"/>
      <c r="K84" s="34"/>
      <c r="L84" s="42"/>
      <c r="M84" s="186"/>
    </row>
    <row r="85" spans="4:13" s="125" customFormat="1" ht="15.75" x14ac:dyDescent="0.2">
      <c r="D85" s="130" t="s">
        <v>651</v>
      </c>
      <c r="E85" s="131" t="s">
        <v>449</v>
      </c>
      <c r="F85" s="136" t="s">
        <v>450</v>
      </c>
      <c r="G85" s="132"/>
      <c r="H85" s="131"/>
      <c r="I85" s="133"/>
      <c r="J85" s="134"/>
      <c r="K85" s="134"/>
      <c r="L85" s="134"/>
      <c r="M85" s="135"/>
    </row>
    <row r="86" spans="4:13" s="125" customFormat="1" x14ac:dyDescent="0.2">
      <c r="D86" s="126" t="s">
        <v>652</v>
      </c>
      <c r="E86" s="127" t="s">
        <v>451</v>
      </c>
      <c r="F86" s="138" t="s">
        <v>452</v>
      </c>
      <c r="G86" s="59" t="s">
        <v>14</v>
      </c>
      <c r="H86" s="127" t="s">
        <v>36</v>
      </c>
      <c r="I86" s="128">
        <v>5</v>
      </c>
      <c r="J86" s="34"/>
      <c r="K86" s="34"/>
      <c r="L86" s="42"/>
      <c r="M86" s="186"/>
    </row>
    <row r="87" spans="4:13" s="125" customFormat="1" x14ac:dyDescent="0.2">
      <c r="D87" s="126" t="s">
        <v>653</v>
      </c>
      <c r="E87" s="127" t="s">
        <v>453</v>
      </c>
      <c r="F87" s="138" t="s">
        <v>454</v>
      </c>
      <c r="G87" s="59" t="s">
        <v>14</v>
      </c>
      <c r="H87" s="127" t="s">
        <v>36</v>
      </c>
      <c r="I87" s="128">
        <v>10</v>
      </c>
      <c r="J87" s="34"/>
      <c r="K87" s="34"/>
      <c r="L87" s="42"/>
      <c r="M87" s="186"/>
    </row>
    <row r="88" spans="4:13" s="125" customFormat="1" x14ac:dyDescent="0.2">
      <c r="D88" s="126" t="s">
        <v>654</v>
      </c>
      <c r="E88" s="127" t="s">
        <v>455</v>
      </c>
      <c r="F88" s="138" t="s">
        <v>456</v>
      </c>
      <c r="G88" s="59" t="s">
        <v>14</v>
      </c>
      <c r="H88" s="127" t="s">
        <v>36</v>
      </c>
      <c r="I88" s="128">
        <v>5</v>
      </c>
      <c r="J88" s="34"/>
      <c r="K88" s="34"/>
      <c r="L88" s="42"/>
      <c r="M88" s="186"/>
    </row>
    <row r="89" spans="4:13" s="125" customFormat="1" ht="30" x14ac:dyDescent="0.2">
      <c r="D89" s="126" t="s">
        <v>655</v>
      </c>
      <c r="E89" s="127" t="s">
        <v>457</v>
      </c>
      <c r="F89" s="138" t="s">
        <v>458</v>
      </c>
      <c r="G89" s="59" t="s">
        <v>14</v>
      </c>
      <c r="H89" s="127" t="s">
        <v>36</v>
      </c>
      <c r="I89" s="128">
        <v>22</v>
      </c>
      <c r="J89" s="34"/>
      <c r="K89" s="34"/>
      <c r="L89" s="42"/>
      <c r="M89" s="186"/>
    </row>
    <row r="90" spans="4:13" s="125" customFormat="1" x14ac:dyDescent="0.2">
      <c r="D90" s="126" t="s">
        <v>656</v>
      </c>
      <c r="E90" s="127" t="s">
        <v>459</v>
      </c>
      <c r="F90" s="138" t="s">
        <v>460</v>
      </c>
      <c r="G90" s="59" t="s">
        <v>14</v>
      </c>
      <c r="H90" s="127" t="s">
        <v>36</v>
      </c>
      <c r="I90" s="128">
        <v>3</v>
      </c>
      <c r="J90" s="34"/>
      <c r="K90" s="34"/>
      <c r="L90" s="42"/>
      <c r="M90" s="186"/>
    </row>
    <row r="91" spans="4:13" s="125" customFormat="1" ht="45" x14ac:dyDescent="0.2">
      <c r="D91" s="126" t="s">
        <v>657</v>
      </c>
      <c r="E91" s="127" t="s">
        <v>461</v>
      </c>
      <c r="F91" s="138" t="s">
        <v>462</v>
      </c>
      <c r="G91" s="59" t="s">
        <v>14</v>
      </c>
      <c r="H91" s="127" t="s">
        <v>36</v>
      </c>
      <c r="I91" s="128">
        <v>6</v>
      </c>
      <c r="J91" s="34"/>
      <c r="K91" s="34"/>
      <c r="L91" s="42"/>
      <c r="M91" s="186"/>
    </row>
    <row r="92" spans="4:13" s="125" customFormat="1" x14ac:dyDescent="0.2">
      <c r="D92" s="126" t="s">
        <v>658</v>
      </c>
      <c r="E92" s="127" t="s">
        <v>463</v>
      </c>
      <c r="F92" s="138" t="s">
        <v>464</v>
      </c>
      <c r="G92" s="59" t="s">
        <v>14</v>
      </c>
      <c r="H92" s="127" t="s">
        <v>36</v>
      </c>
      <c r="I92" s="128">
        <v>5</v>
      </c>
      <c r="J92" s="34"/>
      <c r="K92" s="34"/>
      <c r="L92" s="42"/>
      <c r="M92" s="186"/>
    </row>
    <row r="93" spans="4:13" s="125" customFormat="1" x14ac:dyDescent="0.2">
      <c r="D93" s="126" t="s">
        <v>659</v>
      </c>
      <c r="E93" s="127" t="s">
        <v>465</v>
      </c>
      <c r="F93" s="138" t="s">
        <v>466</v>
      </c>
      <c r="G93" s="59" t="s">
        <v>14</v>
      </c>
      <c r="H93" s="127" t="s">
        <v>36</v>
      </c>
      <c r="I93" s="128">
        <v>5</v>
      </c>
      <c r="J93" s="34"/>
      <c r="K93" s="34"/>
      <c r="L93" s="42"/>
      <c r="M93" s="186"/>
    </row>
    <row r="94" spans="4:13" s="125" customFormat="1" ht="15.75" x14ac:dyDescent="0.2">
      <c r="D94" s="130" t="s">
        <v>660</v>
      </c>
      <c r="E94" s="131" t="s">
        <v>467</v>
      </c>
      <c r="F94" s="136" t="s">
        <v>468</v>
      </c>
      <c r="G94" s="132"/>
      <c r="H94" s="131"/>
      <c r="I94" s="133"/>
      <c r="J94" s="134"/>
      <c r="K94" s="134"/>
      <c r="L94" s="134"/>
      <c r="M94" s="135"/>
    </row>
    <row r="95" spans="4:13" s="125" customFormat="1" x14ac:dyDescent="0.2">
      <c r="D95" s="126" t="s">
        <v>661</v>
      </c>
      <c r="E95" s="127" t="s">
        <v>469</v>
      </c>
      <c r="F95" s="138" t="s">
        <v>470</v>
      </c>
      <c r="G95" s="59" t="s">
        <v>14</v>
      </c>
      <c r="H95" s="127" t="s">
        <v>36</v>
      </c>
      <c r="I95" s="128">
        <v>24</v>
      </c>
      <c r="J95" s="34"/>
      <c r="K95" s="34"/>
      <c r="L95" s="42"/>
      <c r="M95" s="186"/>
    </row>
    <row r="96" spans="4:13" s="125" customFormat="1" x14ac:dyDescent="0.2">
      <c r="D96" s="126" t="s">
        <v>662</v>
      </c>
      <c r="E96" s="127" t="s">
        <v>471</v>
      </c>
      <c r="F96" s="138" t="s">
        <v>472</v>
      </c>
      <c r="G96" s="59" t="s">
        <v>14</v>
      </c>
      <c r="H96" s="127" t="s">
        <v>36</v>
      </c>
      <c r="I96" s="128">
        <v>4</v>
      </c>
      <c r="J96" s="34"/>
      <c r="K96" s="34"/>
      <c r="L96" s="42"/>
      <c r="M96" s="186"/>
    </row>
    <row r="97" spans="4:13" s="125" customFormat="1" x14ac:dyDescent="0.2">
      <c r="D97" s="126" t="s">
        <v>663</v>
      </c>
      <c r="E97" s="127" t="s">
        <v>473</v>
      </c>
      <c r="F97" s="138" t="s">
        <v>474</v>
      </c>
      <c r="G97" s="59" t="s">
        <v>14</v>
      </c>
      <c r="H97" s="127" t="s">
        <v>36</v>
      </c>
      <c r="I97" s="128">
        <v>9</v>
      </c>
      <c r="J97" s="34"/>
      <c r="K97" s="34"/>
      <c r="L97" s="42"/>
      <c r="M97" s="186"/>
    </row>
    <row r="98" spans="4:13" s="125" customFormat="1" ht="15.75" x14ac:dyDescent="0.2">
      <c r="D98" s="63" t="s">
        <v>664</v>
      </c>
      <c r="E98" s="64" t="s">
        <v>475</v>
      </c>
      <c r="F98" s="65" t="s">
        <v>476</v>
      </c>
      <c r="G98" s="66"/>
      <c r="H98" s="64"/>
      <c r="I98" s="67"/>
      <c r="J98" s="68"/>
      <c r="K98" s="68"/>
      <c r="L98" s="68"/>
      <c r="M98" s="69"/>
    </row>
    <row r="99" spans="4:13" s="125" customFormat="1" x14ac:dyDescent="0.2">
      <c r="D99" s="126" t="s">
        <v>665</v>
      </c>
      <c r="E99" s="127" t="s">
        <v>477</v>
      </c>
      <c r="F99" s="137" t="s">
        <v>478</v>
      </c>
      <c r="G99" s="210" t="s">
        <v>14</v>
      </c>
      <c r="H99" s="127" t="s">
        <v>39</v>
      </c>
      <c r="I99" s="128">
        <v>150</v>
      </c>
      <c r="J99" s="34"/>
      <c r="K99" s="34"/>
      <c r="L99" s="42"/>
      <c r="M99" s="186"/>
    </row>
    <row r="100" spans="4:13" s="125" customFormat="1" x14ac:dyDescent="0.2">
      <c r="D100" s="126" t="s">
        <v>666</v>
      </c>
      <c r="E100" s="127" t="s">
        <v>479</v>
      </c>
      <c r="F100" s="137" t="s">
        <v>480</v>
      </c>
      <c r="G100" s="59" t="s">
        <v>14</v>
      </c>
      <c r="H100" s="127" t="s">
        <v>148</v>
      </c>
      <c r="I100" s="128">
        <v>7</v>
      </c>
      <c r="J100" s="34"/>
      <c r="K100" s="34"/>
      <c r="L100" s="42"/>
      <c r="M100" s="186"/>
    </row>
    <row r="101" spans="4:13" s="125" customFormat="1" ht="15.75" x14ac:dyDescent="0.2">
      <c r="D101" s="130" t="s">
        <v>667</v>
      </c>
      <c r="E101" s="131" t="s">
        <v>481</v>
      </c>
      <c r="F101" s="136" t="s">
        <v>482</v>
      </c>
      <c r="G101" s="132"/>
      <c r="H101" s="131"/>
      <c r="I101" s="133"/>
      <c r="J101" s="134"/>
      <c r="K101" s="134"/>
      <c r="L101" s="134"/>
      <c r="M101" s="135"/>
    </row>
    <row r="102" spans="4:13" s="125" customFormat="1" x14ac:dyDescent="0.2">
      <c r="D102" s="126" t="s">
        <v>668</v>
      </c>
      <c r="E102" s="127" t="s">
        <v>483</v>
      </c>
      <c r="F102" s="138" t="s">
        <v>571</v>
      </c>
      <c r="G102" s="59" t="s">
        <v>14</v>
      </c>
      <c r="H102" s="127" t="s">
        <v>148</v>
      </c>
      <c r="I102" s="128">
        <v>1</v>
      </c>
      <c r="J102" s="34"/>
      <c r="K102" s="34"/>
      <c r="L102" s="42"/>
      <c r="M102" s="186"/>
    </row>
    <row r="103" spans="4:13" s="125" customFormat="1" x14ac:dyDescent="0.2">
      <c r="D103" s="126" t="s">
        <v>669</v>
      </c>
      <c r="E103" s="127" t="s">
        <v>484</v>
      </c>
      <c r="F103" s="138" t="s">
        <v>572</v>
      </c>
      <c r="G103" s="59" t="s">
        <v>14</v>
      </c>
      <c r="H103" s="127" t="s">
        <v>148</v>
      </c>
      <c r="I103" s="128">
        <v>1</v>
      </c>
      <c r="J103" s="34"/>
      <c r="K103" s="34"/>
      <c r="L103" s="42"/>
      <c r="M103" s="186"/>
    </row>
    <row r="104" spans="4:13" s="125" customFormat="1" x14ac:dyDescent="0.2">
      <c r="D104" s="126" t="s">
        <v>670</v>
      </c>
      <c r="E104" s="127" t="s">
        <v>485</v>
      </c>
      <c r="F104" s="138" t="s">
        <v>569</v>
      </c>
      <c r="G104" s="59" t="s">
        <v>14</v>
      </c>
      <c r="H104" s="127" t="s">
        <v>148</v>
      </c>
      <c r="I104" s="128">
        <v>1</v>
      </c>
      <c r="J104" s="34"/>
      <c r="K104" s="34"/>
      <c r="L104" s="42"/>
      <c r="M104" s="186"/>
    </row>
    <row r="105" spans="4:13" s="125" customFormat="1" x14ac:dyDescent="0.2">
      <c r="D105" s="126" t="s">
        <v>671</v>
      </c>
      <c r="E105" s="127" t="s">
        <v>486</v>
      </c>
      <c r="F105" s="138" t="s">
        <v>573</v>
      </c>
      <c r="G105" s="59" t="s">
        <v>14</v>
      </c>
      <c r="H105" s="127" t="s">
        <v>148</v>
      </c>
      <c r="I105" s="128">
        <v>1</v>
      </c>
      <c r="J105" s="34"/>
      <c r="K105" s="34"/>
      <c r="L105" s="42"/>
      <c r="M105" s="186"/>
    </row>
    <row r="106" spans="4:13" s="125" customFormat="1" ht="15.75" x14ac:dyDescent="0.2">
      <c r="D106" s="63" t="s">
        <v>672</v>
      </c>
      <c r="E106" s="64" t="s">
        <v>487</v>
      </c>
      <c r="F106" s="65" t="s">
        <v>488</v>
      </c>
      <c r="G106" s="66"/>
      <c r="H106" s="64"/>
      <c r="I106" s="67"/>
      <c r="J106" s="68"/>
      <c r="K106" s="68"/>
      <c r="L106" s="68"/>
      <c r="M106" s="69"/>
    </row>
    <row r="107" spans="4:13" s="125" customFormat="1" x14ac:dyDescent="0.2">
      <c r="D107" s="126" t="s">
        <v>673</v>
      </c>
      <c r="E107" s="127" t="s">
        <v>489</v>
      </c>
      <c r="F107" s="137" t="s">
        <v>490</v>
      </c>
      <c r="G107" s="59" t="s">
        <v>14</v>
      </c>
      <c r="H107" s="127" t="s">
        <v>39</v>
      </c>
      <c r="I107" s="128">
        <v>40</v>
      </c>
      <c r="J107" s="34"/>
      <c r="K107" s="34"/>
      <c r="L107" s="42"/>
      <c r="M107" s="186"/>
    </row>
    <row r="108" spans="4:13" s="125" customFormat="1" x14ac:dyDescent="0.2">
      <c r="D108" s="126" t="s">
        <v>674</v>
      </c>
      <c r="E108" s="127" t="s">
        <v>491</v>
      </c>
      <c r="F108" s="137" t="s">
        <v>492</v>
      </c>
      <c r="G108" s="59" t="s">
        <v>14</v>
      </c>
      <c r="H108" s="127" t="s">
        <v>148</v>
      </c>
      <c r="I108" s="128">
        <v>4</v>
      </c>
      <c r="J108" s="34"/>
      <c r="K108" s="34"/>
      <c r="L108" s="42"/>
      <c r="M108" s="186"/>
    </row>
    <row r="109" spans="4:13" s="125" customFormat="1" x14ac:dyDescent="0.2">
      <c r="D109" s="126" t="s">
        <v>675</v>
      </c>
      <c r="E109" s="127" t="s">
        <v>493</v>
      </c>
      <c r="F109" s="137" t="s">
        <v>494</v>
      </c>
      <c r="G109" s="59" t="s">
        <v>14</v>
      </c>
      <c r="H109" s="127" t="s">
        <v>148</v>
      </c>
      <c r="I109" s="128">
        <v>1</v>
      </c>
      <c r="J109" s="34"/>
      <c r="K109" s="34"/>
      <c r="L109" s="42"/>
      <c r="M109" s="186"/>
    </row>
    <row r="110" spans="4:13" s="125" customFormat="1" x14ac:dyDescent="0.2">
      <c r="D110" s="126" t="s">
        <v>676</v>
      </c>
      <c r="E110" s="127" t="s">
        <v>495</v>
      </c>
      <c r="F110" s="137" t="s">
        <v>496</v>
      </c>
      <c r="G110" s="59" t="s">
        <v>14</v>
      </c>
      <c r="H110" s="127" t="s">
        <v>148</v>
      </c>
      <c r="I110" s="128">
        <v>1</v>
      </c>
      <c r="J110" s="34"/>
      <c r="K110" s="34"/>
      <c r="L110" s="42"/>
      <c r="M110" s="186"/>
    </row>
    <row r="111" spans="4:13" s="125" customFormat="1" x14ac:dyDescent="0.2">
      <c r="D111" s="126" t="s">
        <v>677</v>
      </c>
      <c r="E111" s="127" t="s">
        <v>497</v>
      </c>
      <c r="F111" s="137" t="s">
        <v>498</v>
      </c>
      <c r="G111" s="59" t="s">
        <v>14</v>
      </c>
      <c r="H111" s="127" t="s">
        <v>148</v>
      </c>
      <c r="I111" s="128">
        <v>1</v>
      </c>
      <c r="J111" s="34"/>
      <c r="K111" s="34"/>
      <c r="L111" s="42"/>
      <c r="M111" s="186"/>
    </row>
    <row r="112" spans="4:13" s="125" customFormat="1" x14ac:dyDescent="0.2">
      <c r="D112" s="126" t="s">
        <v>678</v>
      </c>
      <c r="E112" s="127" t="s">
        <v>499</v>
      </c>
      <c r="F112" s="137" t="s">
        <v>500</v>
      </c>
      <c r="G112" s="59" t="s">
        <v>14</v>
      </c>
      <c r="H112" s="127" t="s">
        <v>148</v>
      </c>
      <c r="I112" s="128">
        <v>2</v>
      </c>
      <c r="J112" s="34"/>
      <c r="K112" s="34"/>
      <c r="L112" s="42"/>
      <c r="M112" s="186"/>
    </row>
    <row r="113" spans="4:13" s="125" customFormat="1" ht="15.75" x14ac:dyDescent="0.2">
      <c r="D113" s="63" t="s">
        <v>679</v>
      </c>
      <c r="E113" s="64" t="s">
        <v>501</v>
      </c>
      <c r="F113" s="65" t="s">
        <v>502</v>
      </c>
      <c r="G113" s="66"/>
      <c r="H113" s="64"/>
      <c r="I113" s="67"/>
      <c r="J113" s="68"/>
      <c r="K113" s="68"/>
      <c r="L113" s="68"/>
      <c r="M113" s="69"/>
    </row>
    <row r="114" spans="4:13" s="125" customFormat="1" x14ac:dyDescent="0.2">
      <c r="D114" s="126" t="s">
        <v>680</v>
      </c>
      <c r="E114" s="127" t="s">
        <v>503</v>
      </c>
      <c r="F114" s="137" t="s">
        <v>504</v>
      </c>
      <c r="G114" s="59" t="s">
        <v>14</v>
      </c>
      <c r="H114" s="127" t="s">
        <v>39</v>
      </c>
      <c r="I114" s="128">
        <v>110</v>
      </c>
      <c r="J114" s="34"/>
      <c r="K114" s="34"/>
      <c r="L114" s="42"/>
      <c r="M114" s="186"/>
    </row>
    <row r="115" spans="4:13" s="125" customFormat="1" ht="15.75" x14ac:dyDescent="0.2">
      <c r="D115" s="130" t="s">
        <v>681</v>
      </c>
      <c r="E115" s="131" t="s">
        <v>505</v>
      </c>
      <c r="F115" s="136" t="s">
        <v>506</v>
      </c>
      <c r="G115" s="132"/>
      <c r="H115" s="131"/>
      <c r="I115" s="133"/>
      <c r="J115" s="134"/>
      <c r="K115" s="134"/>
      <c r="L115" s="134"/>
      <c r="M115" s="135"/>
    </row>
    <row r="116" spans="4:13" s="125" customFormat="1" x14ac:dyDescent="0.2">
      <c r="D116" s="126" t="s">
        <v>682</v>
      </c>
      <c r="E116" s="127" t="s">
        <v>507</v>
      </c>
      <c r="F116" s="138" t="s">
        <v>574</v>
      </c>
      <c r="G116" s="59" t="s">
        <v>14</v>
      </c>
      <c r="H116" s="127" t="s">
        <v>148</v>
      </c>
      <c r="I116" s="128">
        <v>6</v>
      </c>
      <c r="J116" s="34"/>
      <c r="K116" s="34"/>
      <c r="L116" s="42"/>
      <c r="M116" s="186"/>
    </row>
    <row r="117" spans="4:13" s="125" customFormat="1" ht="15.75" x14ac:dyDescent="0.2">
      <c r="D117" s="130" t="s">
        <v>683</v>
      </c>
      <c r="E117" s="131" t="s">
        <v>508</v>
      </c>
      <c r="F117" s="136" t="s">
        <v>509</v>
      </c>
      <c r="G117" s="132"/>
      <c r="H117" s="131"/>
      <c r="I117" s="133"/>
      <c r="J117" s="134"/>
      <c r="K117" s="134"/>
      <c r="L117" s="134"/>
      <c r="M117" s="135"/>
    </row>
    <row r="118" spans="4:13" s="125" customFormat="1" x14ac:dyDescent="0.2">
      <c r="D118" s="126" t="s">
        <v>684</v>
      </c>
      <c r="E118" s="127" t="s">
        <v>510</v>
      </c>
      <c r="F118" s="138" t="s">
        <v>575</v>
      </c>
      <c r="G118" s="59" t="s">
        <v>14</v>
      </c>
      <c r="H118" s="127" t="s">
        <v>148</v>
      </c>
      <c r="I118" s="128">
        <v>1</v>
      </c>
      <c r="J118" s="34"/>
      <c r="K118" s="34"/>
      <c r="L118" s="42"/>
      <c r="M118" s="186"/>
    </row>
    <row r="119" spans="4:13" s="125" customFormat="1" x14ac:dyDescent="0.2">
      <c r="D119" s="126" t="s">
        <v>685</v>
      </c>
      <c r="E119" s="127" t="s">
        <v>511</v>
      </c>
      <c r="F119" s="138" t="s">
        <v>570</v>
      </c>
      <c r="G119" s="59" t="s">
        <v>14</v>
      </c>
      <c r="H119" s="127" t="s">
        <v>148</v>
      </c>
      <c r="I119" s="128">
        <v>1</v>
      </c>
      <c r="J119" s="34"/>
      <c r="K119" s="34"/>
      <c r="L119" s="42"/>
      <c r="M119" s="186"/>
    </row>
    <row r="120" spans="4:13" s="125" customFormat="1" ht="15.75" x14ac:dyDescent="0.2">
      <c r="D120" s="63" t="s">
        <v>686</v>
      </c>
      <c r="E120" s="64" t="s">
        <v>512</v>
      </c>
      <c r="F120" s="65" t="s">
        <v>517</v>
      </c>
      <c r="G120" s="66"/>
      <c r="H120" s="64"/>
      <c r="I120" s="67"/>
      <c r="J120" s="68"/>
      <c r="K120" s="68"/>
      <c r="L120" s="68"/>
      <c r="M120" s="69"/>
    </row>
    <row r="121" spans="4:13" s="125" customFormat="1" ht="30" x14ac:dyDescent="0.2">
      <c r="D121" s="126" t="s">
        <v>687</v>
      </c>
      <c r="E121" s="127" t="s">
        <v>513</v>
      </c>
      <c r="F121" s="137" t="s">
        <v>514</v>
      </c>
      <c r="G121" s="59" t="s">
        <v>14</v>
      </c>
      <c r="H121" s="127" t="s">
        <v>15</v>
      </c>
      <c r="I121" s="128">
        <v>1</v>
      </c>
      <c r="J121" s="34"/>
      <c r="K121" s="34"/>
      <c r="L121" s="42"/>
      <c r="M121" s="186"/>
    </row>
    <row r="122" spans="4:13" s="125" customFormat="1" ht="30" x14ac:dyDescent="0.2">
      <c r="D122" s="126" t="s">
        <v>688</v>
      </c>
      <c r="E122" s="127" t="s">
        <v>515</v>
      </c>
      <c r="F122" s="137" t="s">
        <v>516</v>
      </c>
      <c r="G122" s="59" t="s">
        <v>14</v>
      </c>
      <c r="H122" s="127" t="s">
        <v>15</v>
      </c>
      <c r="I122" s="128">
        <v>1</v>
      </c>
      <c r="J122" s="34"/>
      <c r="K122" s="34"/>
      <c r="L122" s="42"/>
      <c r="M122" s="186"/>
    </row>
    <row r="123" spans="4:13" ht="15.75" x14ac:dyDescent="0.2">
      <c r="D123" s="51" t="s">
        <v>689</v>
      </c>
      <c r="E123" s="52" t="s">
        <v>104</v>
      </c>
      <c r="F123" s="53" t="s">
        <v>105</v>
      </c>
      <c r="G123" s="54"/>
      <c r="H123" s="52"/>
      <c r="I123" s="55"/>
      <c r="J123" s="56"/>
      <c r="K123" s="56"/>
      <c r="L123" s="56"/>
      <c r="M123" s="57"/>
    </row>
    <row r="124" spans="4:13" ht="15.75" x14ac:dyDescent="0.2">
      <c r="D124" s="63" t="s">
        <v>690</v>
      </c>
      <c r="E124" s="64" t="s">
        <v>106</v>
      </c>
      <c r="F124" s="65" t="s">
        <v>390</v>
      </c>
      <c r="G124" s="66"/>
      <c r="H124" s="64"/>
      <c r="I124" s="67"/>
      <c r="J124" s="68"/>
      <c r="K124" s="68"/>
      <c r="L124" s="68"/>
      <c r="M124" s="69"/>
    </row>
    <row r="125" spans="4:13" ht="15.75" x14ac:dyDescent="0.2">
      <c r="D125" s="70" t="s">
        <v>691</v>
      </c>
      <c r="E125" s="71" t="s">
        <v>107</v>
      </c>
      <c r="F125" s="72" t="s">
        <v>108</v>
      </c>
      <c r="G125" s="73"/>
      <c r="H125" s="73"/>
      <c r="I125" s="74"/>
      <c r="J125" s="75"/>
      <c r="K125" s="75"/>
      <c r="L125" s="75"/>
      <c r="M125" s="76"/>
    </row>
    <row r="126" spans="4:13" x14ac:dyDescent="0.2">
      <c r="D126" s="46" t="s">
        <v>692</v>
      </c>
      <c r="E126" s="38" t="s">
        <v>109</v>
      </c>
      <c r="F126" s="77" t="s">
        <v>110</v>
      </c>
      <c r="G126" s="48" t="s">
        <v>14</v>
      </c>
      <c r="H126" s="48" t="s">
        <v>15</v>
      </c>
      <c r="I126" s="33">
        <v>1</v>
      </c>
      <c r="J126" s="34"/>
      <c r="K126" s="34"/>
      <c r="L126" s="34"/>
      <c r="M126" s="186"/>
    </row>
    <row r="127" spans="4:13" ht="15.75" x14ac:dyDescent="0.2">
      <c r="D127" s="46" t="s">
        <v>693</v>
      </c>
      <c r="E127" s="38" t="s">
        <v>111</v>
      </c>
      <c r="F127" s="77" t="s">
        <v>112</v>
      </c>
      <c r="G127" s="48"/>
      <c r="H127" s="48"/>
      <c r="I127" s="41" t="s">
        <v>578</v>
      </c>
      <c r="J127" s="78"/>
      <c r="K127" s="78"/>
      <c r="L127" s="78"/>
      <c r="M127" s="79"/>
    </row>
    <row r="128" spans="4:13" x14ac:dyDescent="0.2">
      <c r="D128" s="46" t="s">
        <v>694</v>
      </c>
      <c r="E128" s="38" t="s">
        <v>113</v>
      </c>
      <c r="F128" s="80" t="s">
        <v>114</v>
      </c>
      <c r="G128" s="81"/>
      <c r="H128" s="81"/>
      <c r="I128" s="33" t="s">
        <v>578</v>
      </c>
      <c r="J128" s="34"/>
      <c r="K128" s="34"/>
      <c r="L128" s="34"/>
      <c r="M128" s="186"/>
    </row>
    <row r="129" spans="4:13" ht="30" x14ac:dyDescent="0.2">
      <c r="D129" s="46" t="s">
        <v>695</v>
      </c>
      <c r="E129" s="38" t="s">
        <v>115</v>
      </c>
      <c r="F129" s="77" t="s">
        <v>116</v>
      </c>
      <c r="G129" s="48" t="s">
        <v>14</v>
      </c>
      <c r="H129" s="48" t="s">
        <v>36</v>
      </c>
      <c r="I129" s="33">
        <v>1</v>
      </c>
      <c r="J129" s="34"/>
      <c r="K129" s="34"/>
      <c r="L129" s="34"/>
      <c r="M129" s="186"/>
    </row>
    <row r="130" spans="4:13" x14ac:dyDescent="0.2">
      <c r="D130" s="46" t="s">
        <v>696</v>
      </c>
      <c r="E130" s="38" t="s">
        <v>117</v>
      </c>
      <c r="F130" s="77" t="s">
        <v>118</v>
      </c>
      <c r="G130" s="48" t="s">
        <v>14</v>
      </c>
      <c r="H130" s="48" t="s">
        <v>36</v>
      </c>
      <c r="I130" s="41">
        <v>1</v>
      </c>
      <c r="J130" s="34"/>
      <c r="K130" s="34"/>
      <c r="L130" s="34"/>
      <c r="M130" s="186"/>
    </row>
    <row r="131" spans="4:13" x14ac:dyDescent="0.2">
      <c r="D131" s="46" t="s">
        <v>697</v>
      </c>
      <c r="E131" s="38" t="s">
        <v>119</v>
      </c>
      <c r="F131" s="77" t="s">
        <v>120</v>
      </c>
      <c r="G131" s="48" t="s">
        <v>14</v>
      </c>
      <c r="H131" s="48" t="s">
        <v>39</v>
      </c>
      <c r="I131" s="33">
        <v>119.78999999999999</v>
      </c>
      <c r="J131" s="34"/>
      <c r="K131" s="34"/>
      <c r="L131" s="34"/>
      <c r="M131" s="186"/>
    </row>
    <row r="132" spans="4:13" x14ac:dyDescent="0.2">
      <c r="D132" s="46" t="s">
        <v>698</v>
      </c>
      <c r="E132" s="38" t="s">
        <v>121</v>
      </c>
      <c r="F132" s="77" t="s">
        <v>122</v>
      </c>
      <c r="G132" s="48" t="s">
        <v>14</v>
      </c>
      <c r="H132" s="48" t="s">
        <v>39</v>
      </c>
      <c r="I132" s="33">
        <v>2.2999999999999998</v>
      </c>
      <c r="J132" s="34"/>
      <c r="K132" s="34"/>
      <c r="L132" s="34"/>
      <c r="M132" s="186"/>
    </row>
    <row r="133" spans="4:13" x14ac:dyDescent="0.2">
      <c r="D133" s="46" t="s">
        <v>699</v>
      </c>
      <c r="E133" s="38" t="s">
        <v>123</v>
      </c>
      <c r="F133" s="77" t="s">
        <v>124</v>
      </c>
      <c r="G133" s="48" t="s">
        <v>14</v>
      </c>
      <c r="H133" s="48" t="s">
        <v>39</v>
      </c>
      <c r="I133" s="33">
        <v>65.75</v>
      </c>
      <c r="J133" s="34"/>
      <c r="K133" s="34"/>
      <c r="L133" s="34"/>
      <c r="M133" s="186"/>
    </row>
    <row r="134" spans="4:13" x14ac:dyDescent="0.2">
      <c r="D134" s="46" t="s">
        <v>700</v>
      </c>
      <c r="E134" s="38" t="s">
        <v>125</v>
      </c>
      <c r="F134" s="77" t="s">
        <v>126</v>
      </c>
      <c r="G134" s="48" t="s">
        <v>14</v>
      </c>
      <c r="H134" s="48" t="s">
        <v>36</v>
      </c>
      <c r="I134" s="33">
        <v>2</v>
      </c>
      <c r="J134" s="34"/>
      <c r="K134" s="34"/>
      <c r="L134" s="34"/>
      <c r="M134" s="186"/>
    </row>
    <row r="135" spans="4:13" x14ac:dyDescent="0.2">
      <c r="D135" s="46" t="s">
        <v>701</v>
      </c>
      <c r="E135" s="38" t="s">
        <v>127</v>
      </c>
      <c r="F135" s="77" t="s">
        <v>128</v>
      </c>
      <c r="G135" s="48" t="s">
        <v>14</v>
      </c>
      <c r="H135" s="48" t="s">
        <v>36</v>
      </c>
      <c r="I135" s="33">
        <v>1</v>
      </c>
      <c r="J135" s="34"/>
      <c r="K135" s="34"/>
      <c r="L135" s="34"/>
      <c r="M135" s="186"/>
    </row>
    <row r="136" spans="4:13" x14ac:dyDescent="0.2">
      <c r="D136" s="46" t="s">
        <v>702</v>
      </c>
      <c r="E136" s="38" t="s">
        <v>129</v>
      </c>
      <c r="F136" s="77" t="s">
        <v>130</v>
      </c>
      <c r="G136" s="48" t="s">
        <v>14</v>
      </c>
      <c r="H136" s="48" t="s">
        <v>36</v>
      </c>
      <c r="I136" s="33">
        <v>1</v>
      </c>
      <c r="J136" s="34"/>
      <c r="K136" s="34"/>
      <c r="L136" s="34"/>
      <c r="M136" s="186"/>
    </row>
    <row r="137" spans="4:13" ht="15.75" x14ac:dyDescent="0.2">
      <c r="D137" s="63" t="s">
        <v>703</v>
      </c>
      <c r="E137" s="64" t="s">
        <v>131</v>
      </c>
      <c r="F137" s="65" t="s">
        <v>132</v>
      </c>
      <c r="G137" s="66"/>
      <c r="H137" s="64"/>
      <c r="I137" s="67"/>
      <c r="J137" s="68"/>
      <c r="K137" s="68"/>
      <c r="L137" s="68"/>
      <c r="M137" s="69"/>
    </row>
    <row r="138" spans="4:13" ht="15.75" x14ac:dyDescent="0.2">
      <c r="D138" s="70" t="s">
        <v>704</v>
      </c>
      <c r="E138" s="71" t="s">
        <v>133</v>
      </c>
      <c r="F138" s="72" t="s">
        <v>134</v>
      </c>
      <c r="G138" s="73"/>
      <c r="H138" s="73"/>
      <c r="I138" s="74"/>
      <c r="J138" s="75"/>
      <c r="K138" s="75"/>
      <c r="L138" s="75"/>
      <c r="M138" s="76"/>
    </row>
    <row r="139" spans="4:13" ht="30" x14ac:dyDescent="0.2">
      <c r="D139" s="46" t="s">
        <v>705</v>
      </c>
      <c r="E139" s="38" t="s">
        <v>135</v>
      </c>
      <c r="F139" s="77" t="s">
        <v>136</v>
      </c>
      <c r="G139" s="48" t="s">
        <v>14</v>
      </c>
      <c r="H139" s="48" t="s">
        <v>36</v>
      </c>
      <c r="I139" s="33">
        <v>1</v>
      </c>
      <c r="J139" s="34"/>
      <c r="K139" s="34"/>
      <c r="L139" s="34"/>
      <c r="M139" s="186"/>
    </row>
    <row r="140" spans="4:13" x14ac:dyDescent="0.2">
      <c r="D140" s="46" t="s">
        <v>706</v>
      </c>
      <c r="E140" s="38" t="s">
        <v>137</v>
      </c>
      <c r="F140" s="77" t="s">
        <v>138</v>
      </c>
      <c r="G140" s="48" t="s">
        <v>14</v>
      </c>
      <c r="H140" s="48" t="s">
        <v>39</v>
      </c>
      <c r="I140" s="33">
        <v>67.5</v>
      </c>
      <c r="J140" s="34"/>
      <c r="K140" s="34"/>
      <c r="L140" s="34"/>
      <c r="M140" s="186"/>
    </row>
    <row r="141" spans="4:13" x14ac:dyDescent="0.2">
      <c r="D141" s="46" t="s">
        <v>707</v>
      </c>
      <c r="E141" s="38" t="s">
        <v>139</v>
      </c>
      <c r="F141" s="77" t="s">
        <v>140</v>
      </c>
      <c r="G141" s="48" t="s">
        <v>14</v>
      </c>
      <c r="H141" s="48" t="s">
        <v>36</v>
      </c>
      <c r="I141" s="33">
        <v>4</v>
      </c>
      <c r="J141" s="34"/>
      <c r="K141" s="34"/>
      <c r="L141" s="34"/>
      <c r="M141" s="186"/>
    </row>
    <row r="142" spans="4:13" x14ac:dyDescent="0.2">
      <c r="D142" s="46" t="s">
        <v>708</v>
      </c>
      <c r="E142" s="38" t="s">
        <v>141</v>
      </c>
      <c r="F142" s="77" t="s">
        <v>142</v>
      </c>
      <c r="G142" s="48" t="s">
        <v>14</v>
      </c>
      <c r="H142" s="48" t="s">
        <v>36</v>
      </c>
      <c r="I142" s="33">
        <v>1</v>
      </c>
      <c r="J142" s="34"/>
      <c r="K142" s="34"/>
      <c r="L142" s="34"/>
      <c r="M142" s="186"/>
    </row>
    <row r="143" spans="4:13" ht="15.75" x14ac:dyDescent="0.2">
      <c r="D143" s="63" t="s">
        <v>709</v>
      </c>
      <c r="E143" s="64" t="s">
        <v>143</v>
      </c>
      <c r="F143" s="65" t="s">
        <v>391</v>
      </c>
      <c r="G143" s="66"/>
      <c r="H143" s="64"/>
      <c r="I143" s="67"/>
      <c r="J143" s="68"/>
      <c r="K143" s="68"/>
      <c r="L143" s="68"/>
      <c r="M143" s="69"/>
    </row>
    <row r="144" spans="4:13" x14ac:dyDescent="0.2">
      <c r="D144" s="46" t="s">
        <v>710</v>
      </c>
      <c r="E144" s="38" t="s">
        <v>144</v>
      </c>
      <c r="F144" s="82" t="s">
        <v>145</v>
      </c>
      <c r="G144" s="43" t="s">
        <v>14</v>
      </c>
      <c r="H144" s="43" t="s">
        <v>39</v>
      </c>
      <c r="I144" s="41">
        <v>184</v>
      </c>
      <c r="J144" s="34"/>
      <c r="K144" s="34"/>
      <c r="L144" s="42"/>
      <c r="M144" s="186"/>
    </row>
    <row r="145" spans="4:13" x14ac:dyDescent="0.2">
      <c r="D145" s="46" t="s">
        <v>711</v>
      </c>
      <c r="E145" s="38" t="s">
        <v>146</v>
      </c>
      <c r="F145" s="82" t="s">
        <v>147</v>
      </c>
      <c r="G145" s="48" t="s">
        <v>14</v>
      </c>
      <c r="H145" s="48" t="s">
        <v>148</v>
      </c>
      <c r="I145" s="33">
        <v>10</v>
      </c>
      <c r="J145" s="34"/>
      <c r="K145" s="34"/>
      <c r="L145" s="34"/>
      <c r="M145" s="186"/>
    </row>
    <row r="146" spans="4:13" x14ac:dyDescent="0.2">
      <c r="D146" s="46" t="s">
        <v>712</v>
      </c>
      <c r="E146" s="38" t="s">
        <v>149</v>
      </c>
      <c r="F146" s="82" t="s">
        <v>150</v>
      </c>
      <c r="G146" s="43" t="s">
        <v>14</v>
      </c>
      <c r="H146" s="43" t="s">
        <v>39</v>
      </c>
      <c r="I146" s="41">
        <v>24</v>
      </c>
      <c r="J146" s="34"/>
      <c r="K146" s="34"/>
      <c r="L146" s="42"/>
      <c r="M146" s="186"/>
    </row>
    <row r="147" spans="4:13" ht="45" x14ac:dyDescent="0.2">
      <c r="D147" s="46" t="s">
        <v>713</v>
      </c>
      <c r="E147" s="38" t="s">
        <v>151</v>
      </c>
      <c r="F147" s="82" t="s">
        <v>152</v>
      </c>
      <c r="G147" s="48" t="s">
        <v>14</v>
      </c>
      <c r="H147" s="48" t="s">
        <v>39</v>
      </c>
      <c r="I147" s="33">
        <v>19.61</v>
      </c>
      <c r="J147" s="34"/>
      <c r="K147" s="34"/>
      <c r="L147" s="34"/>
      <c r="M147" s="186"/>
    </row>
    <row r="148" spans="4:13" x14ac:dyDescent="0.2">
      <c r="D148" s="46" t="s">
        <v>714</v>
      </c>
      <c r="E148" s="38" t="s">
        <v>153</v>
      </c>
      <c r="F148" s="82" t="s">
        <v>154</v>
      </c>
      <c r="G148" s="48"/>
      <c r="H148" s="48"/>
      <c r="I148" s="33" t="s">
        <v>578</v>
      </c>
      <c r="J148" s="34"/>
      <c r="K148" s="34"/>
      <c r="L148" s="34"/>
      <c r="M148" s="186"/>
    </row>
    <row r="149" spans="4:13" x14ac:dyDescent="0.2">
      <c r="D149" s="46" t="s">
        <v>715</v>
      </c>
      <c r="E149" s="38" t="s">
        <v>155</v>
      </c>
      <c r="F149" s="83" t="s">
        <v>156</v>
      </c>
      <c r="G149" s="43" t="s">
        <v>14</v>
      </c>
      <c r="H149" s="43" t="s">
        <v>39</v>
      </c>
      <c r="I149" s="41">
        <v>24</v>
      </c>
      <c r="J149" s="34"/>
      <c r="K149" s="34"/>
      <c r="L149" s="42"/>
      <c r="M149" s="186"/>
    </row>
    <row r="150" spans="4:13" ht="15.75" x14ac:dyDescent="0.2">
      <c r="D150" s="51" t="s">
        <v>716</v>
      </c>
      <c r="E150" s="52" t="s">
        <v>157</v>
      </c>
      <c r="F150" s="53" t="s">
        <v>158</v>
      </c>
      <c r="G150" s="54"/>
      <c r="H150" s="52"/>
      <c r="I150" s="84"/>
      <c r="J150" s="56"/>
      <c r="K150" s="56"/>
      <c r="L150" s="56"/>
      <c r="M150" s="57"/>
    </row>
    <row r="151" spans="4:13" x14ac:dyDescent="0.2">
      <c r="D151" s="29" t="s">
        <v>717</v>
      </c>
      <c r="E151" s="38" t="s">
        <v>159</v>
      </c>
      <c r="F151" s="58" t="s">
        <v>160</v>
      </c>
      <c r="G151" s="59" t="s">
        <v>14</v>
      </c>
      <c r="H151" s="59" t="s">
        <v>36</v>
      </c>
      <c r="I151" s="33">
        <v>5</v>
      </c>
      <c r="J151" s="34"/>
      <c r="K151" s="34"/>
      <c r="L151" s="34"/>
      <c r="M151" s="186"/>
    </row>
    <row r="152" spans="4:13" x14ac:dyDescent="0.2">
      <c r="D152" s="29" t="s">
        <v>718</v>
      </c>
      <c r="E152" s="38" t="s">
        <v>161</v>
      </c>
      <c r="F152" s="58" t="s">
        <v>162</v>
      </c>
      <c r="G152" s="59" t="s">
        <v>14</v>
      </c>
      <c r="H152" s="59" t="s">
        <v>36</v>
      </c>
      <c r="I152" s="33">
        <v>2</v>
      </c>
      <c r="J152" s="34"/>
      <c r="K152" s="34"/>
      <c r="L152" s="34"/>
      <c r="M152" s="186"/>
    </row>
    <row r="153" spans="4:13" x14ac:dyDescent="0.2">
      <c r="D153" s="29" t="s">
        <v>719</v>
      </c>
      <c r="E153" s="38" t="s">
        <v>163</v>
      </c>
      <c r="F153" s="58" t="s">
        <v>164</v>
      </c>
      <c r="G153" s="59" t="s">
        <v>14</v>
      </c>
      <c r="H153" s="59" t="s">
        <v>36</v>
      </c>
      <c r="I153" s="33">
        <v>6</v>
      </c>
      <c r="J153" s="34"/>
      <c r="K153" s="34"/>
      <c r="L153" s="34"/>
      <c r="M153" s="186"/>
    </row>
    <row r="154" spans="4:13" ht="15.75" x14ac:dyDescent="0.2">
      <c r="D154" s="51" t="s">
        <v>721</v>
      </c>
      <c r="E154" s="52" t="s">
        <v>165</v>
      </c>
      <c r="F154" s="53" t="s">
        <v>166</v>
      </c>
      <c r="G154" s="54"/>
      <c r="H154" s="52"/>
      <c r="I154" s="84"/>
      <c r="J154" s="56"/>
      <c r="K154" s="56"/>
      <c r="L154" s="56"/>
      <c r="M154" s="57"/>
    </row>
    <row r="155" spans="4:13" x14ac:dyDescent="0.2">
      <c r="D155" s="50" t="s">
        <v>720</v>
      </c>
      <c r="E155" s="49" t="s">
        <v>167</v>
      </c>
      <c r="F155" s="85" t="s">
        <v>168</v>
      </c>
      <c r="G155" s="43" t="s">
        <v>14</v>
      </c>
      <c r="H155" s="43" t="s">
        <v>15</v>
      </c>
      <c r="I155" s="41">
        <v>1</v>
      </c>
      <c r="J155" s="34"/>
      <c r="K155" s="34"/>
      <c r="L155" s="42"/>
      <c r="M155" s="186"/>
    </row>
    <row r="156" spans="4:13" x14ac:dyDescent="0.2">
      <c r="D156" s="50" t="s">
        <v>722</v>
      </c>
      <c r="E156" s="49" t="s">
        <v>169</v>
      </c>
      <c r="F156" s="85" t="s">
        <v>170</v>
      </c>
      <c r="G156" s="43" t="s">
        <v>14</v>
      </c>
      <c r="H156" s="43" t="s">
        <v>36</v>
      </c>
      <c r="I156" s="41">
        <v>2</v>
      </c>
      <c r="J156" s="34"/>
      <c r="K156" s="34"/>
      <c r="L156" s="42"/>
      <c r="M156" s="186"/>
    </row>
    <row r="157" spans="4:13" ht="31.5" x14ac:dyDescent="0.2">
      <c r="D157" s="22" t="s">
        <v>76</v>
      </c>
      <c r="E157" s="23" t="s">
        <v>171</v>
      </c>
      <c r="F157" s="24" t="s">
        <v>172</v>
      </c>
      <c r="G157" s="25"/>
      <c r="H157" s="86"/>
      <c r="I157" s="87"/>
      <c r="J157" s="88"/>
      <c r="K157" s="88"/>
      <c r="L157" s="88"/>
      <c r="M157" s="89"/>
    </row>
    <row r="158" spans="4:13" ht="15.75" x14ac:dyDescent="0.2">
      <c r="D158" s="51" t="s">
        <v>78</v>
      </c>
      <c r="E158" s="52" t="s">
        <v>173</v>
      </c>
      <c r="F158" s="53" t="s">
        <v>174</v>
      </c>
      <c r="G158" s="54"/>
      <c r="H158" s="52"/>
      <c r="I158" s="84"/>
      <c r="J158" s="56"/>
      <c r="K158" s="56"/>
      <c r="L158" s="56"/>
      <c r="M158" s="57"/>
    </row>
    <row r="159" spans="4:13" x14ac:dyDescent="0.2">
      <c r="D159" s="29" t="s">
        <v>80</v>
      </c>
      <c r="E159" s="38" t="s">
        <v>175</v>
      </c>
      <c r="F159" s="58" t="s">
        <v>176</v>
      </c>
      <c r="G159" s="59" t="s">
        <v>14</v>
      </c>
      <c r="H159" s="59" t="s">
        <v>44</v>
      </c>
      <c r="I159" s="33">
        <v>1.3</v>
      </c>
      <c r="J159" s="34"/>
      <c r="K159" s="34"/>
      <c r="L159" s="34"/>
      <c r="M159" s="186"/>
    </row>
    <row r="160" spans="4:13" x14ac:dyDescent="0.2">
      <c r="D160" s="29" t="s">
        <v>723</v>
      </c>
      <c r="E160" s="38" t="s">
        <v>177</v>
      </c>
      <c r="F160" s="58" t="s">
        <v>178</v>
      </c>
      <c r="G160" s="59" t="s">
        <v>14</v>
      </c>
      <c r="H160" s="59" t="s">
        <v>44</v>
      </c>
      <c r="I160" s="33">
        <v>1.3</v>
      </c>
      <c r="J160" s="34"/>
      <c r="K160" s="34"/>
      <c r="L160" s="34"/>
      <c r="M160" s="186"/>
    </row>
    <row r="161" spans="4:13" ht="15.75" x14ac:dyDescent="0.2">
      <c r="D161" s="29" t="s">
        <v>724</v>
      </c>
      <c r="E161" s="38" t="s">
        <v>581</v>
      </c>
      <c r="F161" s="60" t="s">
        <v>179</v>
      </c>
      <c r="G161" s="48"/>
      <c r="H161" s="48"/>
      <c r="I161" s="33" t="s">
        <v>578</v>
      </c>
      <c r="J161" s="90"/>
      <c r="K161" s="90"/>
      <c r="L161" s="90"/>
      <c r="M161" s="91"/>
    </row>
    <row r="162" spans="4:13" ht="15.75" x14ac:dyDescent="0.2">
      <c r="D162" s="29" t="s">
        <v>725</v>
      </c>
      <c r="E162" s="38" t="s">
        <v>180</v>
      </c>
      <c r="F162" s="60" t="s">
        <v>181</v>
      </c>
      <c r="G162" s="48"/>
      <c r="H162" s="48"/>
      <c r="I162" s="33" t="s">
        <v>578</v>
      </c>
      <c r="J162" s="90"/>
      <c r="K162" s="90"/>
      <c r="L162" s="90"/>
      <c r="M162" s="91"/>
    </row>
    <row r="163" spans="4:13" ht="15.75" x14ac:dyDescent="0.2">
      <c r="D163" s="100" t="s">
        <v>726</v>
      </c>
      <c r="E163" s="120" t="s">
        <v>182</v>
      </c>
      <c r="F163" s="94" t="s">
        <v>183</v>
      </c>
      <c r="G163" s="121"/>
      <c r="H163" s="121"/>
      <c r="I163" s="122"/>
      <c r="J163" s="123"/>
      <c r="K163" s="123"/>
      <c r="L163" s="123"/>
      <c r="M163" s="124"/>
    </row>
    <row r="164" spans="4:13" x14ac:dyDescent="0.2">
      <c r="D164" s="46" t="s">
        <v>727</v>
      </c>
      <c r="E164" s="38" t="s">
        <v>395</v>
      </c>
      <c r="F164" s="82" t="s">
        <v>184</v>
      </c>
      <c r="G164" s="48" t="s">
        <v>14</v>
      </c>
      <c r="H164" s="48" t="s">
        <v>39</v>
      </c>
      <c r="I164" s="33">
        <v>7.2</v>
      </c>
      <c r="J164" s="34"/>
      <c r="K164" s="34"/>
      <c r="L164" s="34"/>
      <c r="M164" s="186"/>
    </row>
    <row r="165" spans="4:13" ht="15.75" x14ac:dyDescent="0.2">
      <c r="D165" s="51" t="s">
        <v>84</v>
      </c>
      <c r="E165" s="52" t="s">
        <v>185</v>
      </c>
      <c r="F165" s="53" t="s">
        <v>186</v>
      </c>
      <c r="G165" s="54"/>
      <c r="H165" s="52"/>
      <c r="I165" s="84"/>
      <c r="J165" s="56"/>
      <c r="K165" s="56"/>
      <c r="L165" s="56"/>
      <c r="M165" s="57"/>
    </row>
    <row r="166" spans="4:13" ht="15.75" x14ac:dyDescent="0.2">
      <c r="D166" s="92" t="s">
        <v>728</v>
      </c>
      <c r="E166" s="93" t="s">
        <v>187</v>
      </c>
      <c r="F166" s="94" t="s">
        <v>188</v>
      </c>
      <c r="G166" s="95"/>
      <c r="H166" s="96"/>
      <c r="I166" s="97"/>
      <c r="J166" s="98"/>
      <c r="K166" s="98"/>
      <c r="L166" s="98"/>
      <c r="M166" s="99"/>
    </row>
    <row r="167" spans="4:13" ht="45" x14ac:dyDescent="0.2">
      <c r="D167" s="50" t="s">
        <v>729</v>
      </c>
      <c r="E167" s="49" t="s">
        <v>189</v>
      </c>
      <c r="F167" s="83" t="s">
        <v>190</v>
      </c>
      <c r="G167" s="43" t="s">
        <v>14</v>
      </c>
      <c r="H167" s="43" t="s">
        <v>33</v>
      </c>
      <c r="I167" s="41">
        <v>275</v>
      </c>
      <c r="J167" s="34"/>
      <c r="K167" s="34"/>
      <c r="L167" s="42"/>
      <c r="M167" s="186"/>
    </row>
    <row r="168" spans="4:13" ht="45" x14ac:dyDescent="0.2">
      <c r="D168" s="50" t="s">
        <v>730</v>
      </c>
      <c r="E168" s="49" t="s">
        <v>191</v>
      </c>
      <c r="F168" s="83" t="s">
        <v>192</v>
      </c>
      <c r="G168" s="43"/>
      <c r="H168" s="43"/>
      <c r="I168" s="41" t="s">
        <v>578</v>
      </c>
      <c r="J168" s="34"/>
      <c r="K168" s="34"/>
      <c r="L168" s="42"/>
      <c r="M168" s="186"/>
    </row>
    <row r="169" spans="4:13" x14ac:dyDescent="0.2">
      <c r="D169" s="50" t="s">
        <v>731</v>
      </c>
      <c r="E169" s="49" t="s">
        <v>193</v>
      </c>
      <c r="F169" s="83" t="s">
        <v>194</v>
      </c>
      <c r="G169" s="43" t="s">
        <v>14</v>
      </c>
      <c r="H169" s="43" t="s">
        <v>33</v>
      </c>
      <c r="I169" s="41">
        <v>17.5</v>
      </c>
      <c r="J169" s="34"/>
      <c r="K169" s="34"/>
      <c r="L169" s="42"/>
      <c r="M169" s="186"/>
    </row>
    <row r="170" spans="4:13" x14ac:dyDescent="0.2">
      <c r="D170" s="50" t="s">
        <v>732</v>
      </c>
      <c r="E170" s="49" t="s">
        <v>195</v>
      </c>
      <c r="F170" s="83" t="s">
        <v>196</v>
      </c>
      <c r="G170" s="43" t="s">
        <v>14</v>
      </c>
      <c r="H170" s="43" t="s">
        <v>39</v>
      </c>
      <c r="I170" s="41">
        <v>54</v>
      </c>
      <c r="J170" s="34"/>
      <c r="K170" s="34"/>
      <c r="L170" s="42"/>
      <c r="M170" s="186"/>
    </row>
    <row r="171" spans="4:13" ht="15.75" x14ac:dyDescent="0.2">
      <c r="D171" s="51" t="s">
        <v>96</v>
      </c>
      <c r="E171" s="52" t="s">
        <v>197</v>
      </c>
      <c r="F171" s="53" t="s">
        <v>198</v>
      </c>
      <c r="G171" s="54"/>
      <c r="H171" s="52"/>
      <c r="I171" s="84"/>
      <c r="J171" s="56"/>
      <c r="K171" s="56"/>
      <c r="L171" s="56"/>
      <c r="M171" s="57"/>
    </row>
    <row r="172" spans="4:13" x14ac:dyDescent="0.2">
      <c r="D172" s="29" t="s">
        <v>98</v>
      </c>
      <c r="E172" s="38" t="s">
        <v>199</v>
      </c>
      <c r="F172" s="58" t="s">
        <v>200</v>
      </c>
      <c r="G172" s="59" t="s">
        <v>14</v>
      </c>
      <c r="H172" s="59" t="s">
        <v>33</v>
      </c>
      <c r="I172" s="33">
        <v>9.8399999999999981</v>
      </c>
      <c r="J172" s="34"/>
      <c r="K172" s="34"/>
      <c r="L172" s="34"/>
      <c r="M172" s="186"/>
    </row>
    <row r="173" spans="4:13" x14ac:dyDescent="0.2">
      <c r="D173" s="29" t="s">
        <v>733</v>
      </c>
      <c r="E173" s="38" t="s">
        <v>201</v>
      </c>
      <c r="F173" s="58" t="s">
        <v>202</v>
      </c>
      <c r="G173" s="59"/>
      <c r="H173" s="59"/>
      <c r="I173" s="33" t="s">
        <v>578</v>
      </c>
      <c r="J173" s="34"/>
      <c r="K173" s="34"/>
      <c r="L173" s="34"/>
      <c r="M173" s="186"/>
    </row>
    <row r="174" spans="4:13" x14ac:dyDescent="0.2">
      <c r="D174" s="29" t="s">
        <v>734</v>
      </c>
      <c r="E174" s="38" t="s">
        <v>203</v>
      </c>
      <c r="F174" s="60" t="s">
        <v>204</v>
      </c>
      <c r="G174" s="59" t="s">
        <v>14</v>
      </c>
      <c r="H174" s="48" t="s">
        <v>33</v>
      </c>
      <c r="I174" s="33">
        <v>28.32</v>
      </c>
      <c r="J174" s="34"/>
      <c r="K174" s="34"/>
      <c r="L174" s="34"/>
      <c r="M174" s="186"/>
    </row>
    <row r="175" spans="4:13" x14ac:dyDescent="0.2">
      <c r="D175" s="29" t="s">
        <v>735</v>
      </c>
      <c r="E175" s="38" t="s">
        <v>205</v>
      </c>
      <c r="F175" s="60" t="s">
        <v>206</v>
      </c>
      <c r="G175" s="48" t="s">
        <v>14</v>
      </c>
      <c r="H175" s="48" t="s">
        <v>33</v>
      </c>
      <c r="I175" s="33">
        <v>11.4</v>
      </c>
      <c r="J175" s="34"/>
      <c r="K175" s="34"/>
      <c r="L175" s="34"/>
      <c r="M175" s="186"/>
    </row>
    <row r="176" spans="4:13" ht="15.75" x14ac:dyDescent="0.2">
      <c r="D176" s="29" t="s">
        <v>736</v>
      </c>
      <c r="E176" s="38" t="s">
        <v>207</v>
      </c>
      <c r="F176" s="60" t="s">
        <v>208</v>
      </c>
      <c r="G176" s="48"/>
      <c r="H176" s="48"/>
      <c r="I176" s="33" t="s">
        <v>578</v>
      </c>
      <c r="J176" s="90"/>
      <c r="K176" s="90"/>
      <c r="L176" s="90"/>
      <c r="M176" s="186"/>
    </row>
    <row r="177" spans="4:13" x14ac:dyDescent="0.2">
      <c r="D177" s="29" t="s">
        <v>737</v>
      </c>
      <c r="E177" s="38" t="s">
        <v>209</v>
      </c>
      <c r="F177" s="60" t="s">
        <v>210</v>
      </c>
      <c r="G177" s="48" t="s">
        <v>14</v>
      </c>
      <c r="H177" s="48" t="s">
        <v>15</v>
      </c>
      <c r="I177" s="33">
        <v>1</v>
      </c>
      <c r="J177" s="34"/>
      <c r="K177" s="34"/>
      <c r="L177" s="34"/>
      <c r="M177" s="186"/>
    </row>
    <row r="178" spans="4:13" ht="15.75" x14ac:dyDescent="0.2">
      <c r="D178" s="51" t="s">
        <v>738</v>
      </c>
      <c r="E178" s="52" t="s">
        <v>211</v>
      </c>
      <c r="F178" s="53" t="s">
        <v>212</v>
      </c>
      <c r="G178" s="54"/>
      <c r="H178" s="52"/>
      <c r="I178" s="84"/>
      <c r="J178" s="56"/>
      <c r="K178" s="56"/>
      <c r="L178" s="56"/>
      <c r="M178" s="57"/>
    </row>
    <row r="179" spans="4:13" x14ac:dyDescent="0.2">
      <c r="D179" s="50" t="s">
        <v>739</v>
      </c>
      <c r="E179" s="49" t="s">
        <v>213</v>
      </c>
      <c r="F179" s="60" t="s">
        <v>214</v>
      </c>
      <c r="G179" s="48" t="s">
        <v>14</v>
      </c>
      <c r="H179" s="48" t="s">
        <v>33</v>
      </c>
      <c r="I179" s="33">
        <v>54.4</v>
      </c>
      <c r="J179" s="34"/>
      <c r="K179" s="34"/>
      <c r="L179" s="34"/>
      <c r="M179" s="186"/>
    </row>
    <row r="180" spans="4:13" x14ac:dyDescent="0.2">
      <c r="D180" s="50" t="s">
        <v>740</v>
      </c>
      <c r="E180" s="49" t="s">
        <v>215</v>
      </c>
      <c r="F180" s="60" t="s">
        <v>216</v>
      </c>
      <c r="G180" s="48" t="s">
        <v>14</v>
      </c>
      <c r="H180" s="48" t="s">
        <v>33</v>
      </c>
      <c r="I180" s="33">
        <v>223</v>
      </c>
      <c r="J180" s="34"/>
      <c r="K180" s="34"/>
      <c r="L180" s="34"/>
      <c r="M180" s="186"/>
    </row>
    <row r="181" spans="4:13" x14ac:dyDescent="0.2">
      <c r="D181" s="50" t="s">
        <v>741</v>
      </c>
      <c r="E181" s="49" t="s">
        <v>217</v>
      </c>
      <c r="F181" s="60" t="s">
        <v>218</v>
      </c>
      <c r="G181" s="48" t="s">
        <v>14</v>
      </c>
      <c r="H181" s="48" t="s">
        <v>33</v>
      </c>
      <c r="I181" s="33">
        <v>57.9</v>
      </c>
      <c r="J181" s="34"/>
      <c r="K181" s="34"/>
      <c r="L181" s="34"/>
      <c r="M181" s="186"/>
    </row>
    <row r="182" spans="4:13" ht="15.75" x14ac:dyDescent="0.2">
      <c r="D182" s="51" t="s">
        <v>742</v>
      </c>
      <c r="E182" s="52" t="s">
        <v>219</v>
      </c>
      <c r="F182" s="53" t="s">
        <v>220</v>
      </c>
      <c r="G182" s="54"/>
      <c r="H182" s="52"/>
      <c r="I182" s="84"/>
      <c r="J182" s="56"/>
      <c r="K182" s="56"/>
      <c r="L182" s="56"/>
      <c r="M182" s="57"/>
    </row>
    <row r="183" spans="4:13" x14ac:dyDescent="0.2">
      <c r="D183" s="29" t="s">
        <v>743</v>
      </c>
      <c r="E183" s="38" t="s">
        <v>221</v>
      </c>
      <c r="F183" s="60" t="s">
        <v>222</v>
      </c>
      <c r="G183" s="59" t="s">
        <v>14</v>
      </c>
      <c r="H183" s="48" t="s">
        <v>33</v>
      </c>
      <c r="I183" s="33">
        <v>133</v>
      </c>
      <c r="J183" s="34"/>
      <c r="K183" s="34"/>
      <c r="L183" s="34"/>
      <c r="M183" s="186"/>
    </row>
    <row r="184" spans="4:13" x14ac:dyDescent="0.2">
      <c r="D184" s="29" t="s">
        <v>744</v>
      </c>
      <c r="E184" s="38" t="s">
        <v>223</v>
      </c>
      <c r="F184" s="60" t="s">
        <v>224</v>
      </c>
      <c r="G184" s="59" t="s">
        <v>14</v>
      </c>
      <c r="H184" s="48" t="s">
        <v>33</v>
      </c>
      <c r="I184" s="33">
        <v>63.1</v>
      </c>
      <c r="J184" s="34"/>
      <c r="K184" s="34"/>
      <c r="L184" s="34"/>
      <c r="M184" s="186"/>
    </row>
    <row r="185" spans="4:13" x14ac:dyDescent="0.2">
      <c r="D185" s="29" t="s">
        <v>745</v>
      </c>
      <c r="E185" s="38" t="s">
        <v>225</v>
      </c>
      <c r="F185" s="60" t="s">
        <v>226</v>
      </c>
      <c r="G185" s="59" t="s">
        <v>14</v>
      </c>
      <c r="H185" s="48" t="s">
        <v>33</v>
      </c>
      <c r="I185" s="33">
        <v>112.6</v>
      </c>
      <c r="J185" s="34"/>
      <c r="K185" s="34"/>
      <c r="L185" s="34"/>
      <c r="M185" s="186"/>
    </row>
    <row r="186" spans="4:13" ht="15.75" x14ac:dyDescent="0.2">
      <c r="D186" s="51" t="s">
        <v>746</v>
      </c>
      <c r="E186" s="52" t="s">
        <v>227</v>
      </c>
      <c r="F186" s="53" t="s">
        <v>228</v>
      </c>
      <c r="G186" s="54"/>
      <c r="H186" s="52"/>
      <c r="I186" s="84"/>
      <c r="J186" s="56"/>
      <c r="K186" s="56"/>
      <c r="L186" s="56"/>
      <c r="M186" s="57"/>
    </row>
    <row r="187" spans="4:13" x14ac:dyDescent="0.2">
      <c r="D187" s="29" t="s">
        <v>747</v>
      </c>
      <c r="E187" s="38" t="s">
        <v>229</v>
      </c>
      <c r="F187" s="60" t="s">
        <v>230</v>
      </c>
      <c r="G187" s="59" t="s">
        <v>14</v>
      </c>
      <c r="H187" s="48" t="s">
        <v>39</v>
      </c>
      <c r="I187" s="33">
        <v>112.4</v>
      </c>
      <c r="J187" s="34"/>
      <c r="K187" s="34"/>
      <c r="L187" s="34"/>
      <c r="M187" s="186"/>
    </row>
    <row r="188" spans="4:13" ht="15.75" x14ac:dyDescent="0.2">
      <c r="D188" s="51" t="s">
        <v>748</v>
      </c>
      <c r="E188" s="52" t="s">
        <v>231</v>
      </c>
      <c r="F188" s="53" t="s">
        <v>232</v>
      </c>
      <c r="G188" s="54"/>
      <c r="H188" s="52"/>
      <c r="I188" s="84"/>
      <c r="J188" s="56"/>
      <c r="K188" s="56"/>
      <c r="L188" s="56"/>
      <c r="M188" s="57"/>
    </row>
    <row r="189" spans="4:13" x14ac:dyDescent="0.2">
      <c r="D189" s="50" t="s">
        <v>749</v>
      </c>
      <c r="E189" s="38" t="s">
        <v>233</v>
      </c>
      <c r="F189" s="58" t="s">
        <v>234</v>
      </c>
      <c r="G189" s="59" t="s">
        <v>14</v>
      </c>
      <c r="H189" s="59" t="s">
        <v>33</v>
      </c>
      <c r="I189" s="33">
        <v>16</v>
      </c>
      <c r="J189" s="34"/>
      <c r="K189" s="34"/>
      <c r="L189" s="34"/>
      <c r="M189" s="186"/>
    </row>
    <row r="190" spans="4:13" x14ac:dyDescent="0.2">
      <c r="D190" s="50" t="s">
        <v>750</v>
      </c>
      <c r="E190" s="49" t="s">
        <v>235</v>
      </c>
      <c r="F190" s="85" t="s">
        <v>236</v>
      </c>
      <c r="G190" s="43" t="s">
        <v>14</v>
      </c>
      <c r="H190" s="43" t="s">
        <v>33</v>
      </c>
      <c r="I190" s="41">
        <v>96.7</v>
      </c>
      <c r="J190" s="34"/>
      <c r="K190" s="34"/>
      <c r="L190" s="42"/>
      <c r="M190" s="186"/>
    </row>
    <row r="191" spans="4:13" ht="15.75" x14ac:dyDescent="0.2">
      <c r="D191" s="51" t="s">
        <v>751</v>
      </c>
      <c r="E191" s="52" t="s">
        <v>237</v>
      </c>
      <c r="F191" s="53" t="s">
        <v>238</v>
      </c>
      <c r="G191" s="54"/>
      <c r="H191" s="52"/>
      <c r="I191" s="84"/>
      <c r="J191" s="56"/>
      <c r="K191" s="56"/>
      <c r="L191" s="56"/>
      <c r="M191" s="57"/>
    </row>
    <row r="192" spans="4:13" x14ac:dyDescent="0.2">
      <c r="D192" s="29" t="s">
        <v>752</v>
      </c>
      <c r="E192" s="38" t="s">
        <v>239</v>
      </c>
      <c r="F192" s="58" t="s">
        <v>240</v>
      </c>
      <c r="G192" s="59" t="s">
        <v>14</v>
      </c>
      <c r="H192" s="59" t="s">
        <v>33</v>
      </c>
      <c r="I192" s="33">
        <v>57.9</v>
      </c>
      <c r="J192" s="34"/>
      <c r="K192" s="34"/>
      <c r="L192" s="34"/>
      <c r="M192" s="186"/>
    </row>
    <row r="193" spans="4:13" ht="15.75" x14ac:dyDescent="0.2">
      <c r="D193" s="51" t="s">
        <v>753</v>
      </c>
      <c r="E193" s="52" t="s">
        <v>241</v>
      </c>
      <c r="F193" s="53" t="s">
        <v>242</v>
      </c>
      <c r="G193" s="54"/>
      <c r="H193" s="52"/>
      <c r="I193" s="84"/>
      <c r="J193" s="56"/>
      <c r="K193" s="56"/>
      <c r="L193" s="56"/>
      <c r="M193" s="57"/>
    </row>
    <row r="194" spans="4:13" ht="15.75" x14ac:dyDescent="0.2">
      <c r="D194" s="100" t="s">
        <v>754</v>
      </c>
      <c r="E194" s="101" t="s">
        <v>243</v>
      </c>
      <c r="F194" s="94" t="s">
        <v>244</v>
      </c>
      <c r="G194" s="102"/>
      <c r="H194" s="102"/>
      <c r="I194" s="103"/>
      <c r="J194" s="68"/>
      <c r="K194" s="68"/>
      <c r="L194" s="68"/>
      <c r="M194" s="104"/>
    </row>
    <row r="195" spans="4:13" x14ac:dyDescent="0.2">
      <c r="D195" s="29" t="s">
        <v>755</v>
      </c>
      <c r="E195" s="105" t="s">
        <v>245</v>
      </c>
      <c r="F195" s="106" t="s">
        <v>246</v>
      </c>
      <c r="G195" s="107" t="s">
        <v>14</v>
      </c>
      <c r="H195" s="107" t="s">
        <v>148</v>
      </c>
      <c r="I195" s="41">
        <v>2</v>
      </c>
      <c r="J195" s="34"/>
      <c r="K195" s="34"/>
      <c r="L195" s="42"/>
      <c r="M195" s="186"/>
    </row>
    <row r="196" spans="4:13" ht="15.75" x14ac:dyDescent="0.2">
      <c r="D196" s="100" t="s">
        <v>756</v>
      </c>
      <c r="E196" s="101" t="s">
        <v>247</v>
      </c>
      <c r="F196" s="94" t="s">
        <v>248</v>
      </c>
      <c r="G196" s="102"/>
      <c r="H196" s="102"/>
      <c r="I196" s="103"/>
      <c r="J196" s="68"/>
      <c r="K196" s="68"/>
      <c r="L196" s="68"/>
      <c r="M196" s="104"/>
    </row>
    <row r="197" spans="4:13" x14ac:dyDescent="0.2">
      <c r="D197" s="29" t="s">
        <v>757</v>
      </c>
      <c r="E197" s="105" t="s">
        <v>249</v>
      </c>
      <c r="F197" s="106" t="s">
        <v>250</v>
      </c>
      <c r="G197" s="107" t="s">
        <v>14</v>
      </c>
      <c r="H197" s="107" t="s">
        <v>148</v>
      </c>
      <c r="I197" s="33">
        <v>2</v>
      </c>
      <c r="J197" s="34"/>
      <c r="K197" s="34"/>
      <c r="L197" s="34"/>
      <c r="M197" s="186"/>
    </row>
    <row r="198" spans="4:13" ht="15.75" x14ac:dyDescent="0.2">
      <c r="D198" s="100" t="s">
        <v>758</v>
      </c>
      <c r="E198" s="101" t="s">
        <v>251</v>
      </c>
      <c r="F198" s="94" t="s">
        <v>252</v>
      </c>
      <c r="G198" s="102"/>
      <c r="H198" s="102"/>
      <c r="I198" s="103"/>
      <c r="J198" s="68"/>
      <c r="K198" s="68"/>
      <c r="L198" s="68"/>
      <c r="M198" s="104"/>
    </row>
    <row r="199" spans="4:13" x14ac:dyDescent="0.2">
      <c r="D199" s="29" t="s">
        <v>759</v>
      </c>
      <c r="E199" s="38" t="s">
        <v>253</v>
      </c>
      <c r="F199" s="108" t="s">
        <v>254</v>
      </c>
      <c r="G199" s="107" t="s">
        <v>14</v>
      </c>
      <c r="H199" s="107" t="s">
        <v>39</v>
      </c>
      <c r="I199" s="33">
        <v>2.52</v>
      </c>
      <c r="J199" s="34"/>
      <c r="K199" s="34"/>
      <c r="L199" s="34"/>
      <c r="M199" s="186"/>
    </row>
    <row r="200" spans="4:13" ht="15.75" x14ac:dyDescent="0.2">
      <c r="D200" s="100" t="s">
        <v>760</v>
      </c>
      <c r="E200" s="101" t="s">
        <v>255</v>
      </c>
      <c r="F200" s="94" t="s">
        <v>256</v>
      </c>
      <c r="G200" s="102"/>
      <c r="H200" s="102"/>
      <c r="I200" s="103"/>
      <c r="J200" s="68"/>
      <c r="K200" s="68"/>
      <c r="L200" s="68"/>
      <c r="M200" s="104"/>
    </row>
    <row r="201" spans="4:13" x14ac:dyDescent="0.2">
      <c r="D201" s="29" t="s">
        <v>761</v>
      </c>
      <c r="E201" s="38" t="s">
        <v>257</v>
      </c>
      <c r="F201" s="109" t="s">
        <v>258</v>
      </c>
      <c r="G201" s="110" t="s">
        <v>14</v>
      </c>
      <c r="H201" s="48" t="s">
        <v>36</v>
      </c>
      <c r="I201" s="33">
        <v>3</v>
      </c>
      <c r="J201" s="34"/>
      <c r="K201" s="34"/>
      <c r="L201" s="34"/>
      <c r="M201" s="186"/>
    </row>
    <row r="202" spans="4:13" ht="15.75" x14ac:dyDescent="0.2">
      <c r="D202" s="100" t="s">
        <v>762</v>
      </c>
      <c r="E202" s="101" t="s">
        <v>259</v>
      </c>
      <c r="F202" s="94" t="s">
        <v>260</v>
      </c>
      <c r="G202" s="102" t="s">
        <v>14</v>
      </c>
      <c r="H202" s="102" t="s">
        <v>36</v>
      </c>
      <c r="I202" s="103">
        <v>19</v>
      </c>
      <c r="J202" s="68"/>
      <c r="K202" s="68"/>
      <c r="L202" s="68"/>
      <c r="M202" s="187"/>
    </row>
    <row r="203" spans="4:13" ht="15.75" x14ac:dyDescent="0.2">
      <c r="D203" s="100" t="s">
        <v>763</v>
      </c>
      <c r="E203" s="101" t="s">
        <v>261</v>
      </c>
      <c r="F203" s="94" t="s">
        <v>262</v>
      </c>
      <c r="G203" s="102" t="s">
        <v>14</v>
      </c>
      <c r="H203" s="102" t="s">
        <v>36</v>
      </c>
      <c r="I203" s="103">
        <v>2</v>
      </c>
      <c r="J203" s="68"/>
      <c r="K203" s="68"/>
      <c r="L203" s="68"/>
      <c r="M203" s="187"/>
    </row>
    <row r="204" spans="4:13" ht="15.75" x14ac:dyDescent="0.2">
      <c r="D204" s="100" t="s">
        <v>764</v>
      </c>
      <c r="E204" s="101" t="s">
        <v>263</v>
      </c>
      <c r="F204" s="94" t="s">
        <v>264</v>
      </c>
      <c r="G204" s="102" t="s">
        <v>14</v>
      </c>
      <c r="H204" s="102" t="s">
        <v>36</v>
      </c>
      <c r="I204" s="103">
        <v>55.5</v>
      </c>
      <c r="J204" s="68"/>
      <c r="K204" s="68"/>
      <c r="L204" s="68"/>
      <c r="M204" s="187"/>
    </row>
    <row r="205" spans="4:13" ht="15.75" x14ac:dyDescent="0.2">
      <c r="D205" s="51" t="s">
        <v>765</v>
      </c>
      <c r="E205" s="52" t="s">
        <v>265</v>
      </c>
      <c r="F205" s="53" t="s">
        <v>266</v>
      </c>
      <c r="G205" s="54"/>
      <c r="H205" s="52"/>
      <c r="I205" s="55"/>
      <c r="J205" s="56"/>
      <c r="K205" s="56"/>
      <c r="L205" s="56"/>
      <c r="M205" s="57"/>
    </row>
    <row r="206" spans="4:13" ht="30" x14ac:dyDescent="0.2">
      <c r="D206" s="29" t="s">
        <v>766</v>
      </c>
      <c r="E206" s="38" t="s">
        <v>392</v>
      </c>
      <c r="F206" s="83" t="s">
        <v>267</v>
      </c>
      <c r="G206" s="59" t="s">
        <v>14</v>
      </c>
      <c r="H206" s="59" t="s">
        <v>33</v>
      </c>
      <c r="I206" s="33">
        <v>1.6</v>
      </c>
      <c r="J206" s="34"/>
      <c r="K206" s="34"/>
      <c r="L206" s="34"/>
      <c r="M206" s="186"/>
    </row>
    <row r="207" spans="4:13" x14ac:dyDescent="0.2">
      <c r="D207" s="29" t="s">
        <v>767</v>
      </c>
      <c r="E207" s="38" t="s">
        <v>393</v>
      </c>
      <c r="F207" s="83" t="s">
        <v>268</v>
      </c>
      <c r="G207" s="59" t="s">
        <v>14</v>
      </c>
      <c r="H207" s="59" t="s">
        <v>33</v>
      </c>
      <c r="I207" s="33">
        <v>1.75</v>
      </c>
      <c r="J207" s="34"/>
      <c r="K207" s="34"/>
      <c r="L207" s="34"/>
      <c r="M207" s="186"/>
    </row>
    <row r="208" spans="4:13" ht="15.75" x14ac:dyDescent="0.2">
      <c r="D208" s="51" t="s">
        <v>768</v>
      </c>
      <c r="E208" s="52" t="s">
        <v>269</v>
      </c>
      <c r="F208" s="53" t="s">
        <v>270</v>
      </c>
      <c r="G208" s="54"/>
      <c r="H208" s="52"/>
      <c r="I208" s="55"/>
      <c r="J208" s="56"/>
      <c r="K208" s="56"/>
      <c r="L208" s="56"/>
      <c r="M208" s="57"/>
    </row>
    <row r="209" spans="4:13" x14ac:dyDescent="0.2">
      <c r="D209" s="29" t="s">
        <v>769</v>
      </c>
      <c r="E209" s="38" t="s">
        <v>271</v>
      </c>
      <c r="F209" s="85" t="s">
        <v>272</v>
      </c>
      <c r="G209" s="59" t="s">
        <v>14</v>
      </c>
      <c r="H209" s="59" t="s">
        <v>33</v>
      </c>
      <c r="I209" s="33">
        <v>1.54</v>
      </c>
      <c r="J209" s="34"/>
      <c r="K209" s="34"/>
      <c r="L209" s="34"/>
      <c r="M209" s="186"/>
    </row>
    <row r="210" spans="4:13" ht="15.75" x14ac:dyDescent="0.2">
      <c r="D210" s="51" t="s">
        <v>770</v>
      </c>
      <c r="E210" s="52" t="s">
        <v>273</v>
      </c>
      <c r="F210" s="53" t="s">
        <v>274</v>
      </c>
      <c r="G210" s="54"/>
      <c r="H210" s="52"/>
      <c r="I210" s="55"/>
      <c r="J210" s="56"/>
      <c r="K210" s="56"/>
      <c r="L210" s="56"/>
      <c r="M210" s="57"/>
    </row>
    <row r="211" spans="4:13" x14ac:dyDescent="0.2">
      <c r="D211" s="29" t="s">
        <v>771</v>
      </c>
      <c r="E211" s="38" t="s">
        <v>275</v>
      </c>
      <c r="F211" s="85" t="s">
        <v>276</v>
      </c>
      <c r="G211" s="48" t="s">
        <v>14</v>
      </c>
      <c r="H211" s="43" t="s">
        <v>36</v>
      </c>
      <c r="I211" s="33">
        <v>1</v>
      </c>
      <c r="J211" s="34"/>
      <c r="K211" s="34"/>
      <c r="L211" s="34"/>
      <c r="M211" s="186"/>
    </row>
    <row r="212" spans="4:13" ht="15.75" x14ac:dyDescent="0.2">
      <c r="D212" s="51" t="s">
        <v>772</v>
      </c>
      <c r="E212" s="52" t="s">
        <v>277</v>
      </c>
      <c r="F212" s="53" t="s">
        <v>278</v>
      </c>
      <c r="G212" s="54"/>
      <c r="H212" s="52"/>
      <c r="I212" s="55"/>
      <c r="J212" s="56"/>
      <c r="K212" s="56"/>
      <c r="L212" s="56"/>
      <c r="M212" s="57"/>
    </row>
    <row r="213" spans="4:13" x14ac:dyDescent="0.2">
      <c r="D213" s="29" t="s">
        <v>773</v>
      </c>
      <c r="E213" s="38" t="s">
        <v>279</v>
      </c>
      <c r="F213" s="85" t="s">
        <v>280</v>
      </c>
      <c r="G213" s="59" t="s">
        <v>14</v>
      </c>
      <c r="H213" s="43" t="s">
        <v>36</v>
      </c>
      <c r="I213" s="33">
        <v>2</v>
      </c>
      <c r="J213" s="34"/>
      <c r="K213" s="34"/>
      <c r="L213" s="34"/>
      <c r="M213" s="186"/>
    </row>
    <row r="214" spans="4:13" x14ac:dyDescent="0.2">
      <c r="D214" s="29" t="s">
        <v>774</v>
      </c>
      <c r="E214" s="38" t="s">
        <v>281</v>
      </c>
      <c r="F214" s="85" t="s">
        <v>282</v>
      </c>
      <c r="G214" s="59" t="s">
        <v>14</v>
      </c>
      <c r="H214" s="43" t="s">
        <v>36</v>
      </c>
      <c r="I214" s="33">
        <v>1</v>
      </c>
      <c r="J214" s="34"/>
      <c r="K214" s="34"/>
      <c r="L214" s="34"/>
      <c r="M214" s="186"/>
    </row>
    <row r="215" spans="4:13" x14ac:dyDescent="0.2">
      <c r="D215" s="29" t="s">
        <v>775</v>
      </c>
      <c r="E215" s="38" t="s">
        <v>283</v>
      </c>
      <c r="F215" s="85" t="s">
        <v>284</v>
      </c>
      <c r="G215" s="59" t="s">
        <v>14</v>
      </c>
      <c r="H215" s="43" t="s">
        <v>39</v>
      </c>
      <c r="I215" s="33">
        <v>2.7</v>
      </c>
      <c r="J215" s="34"/>
      <c r="K215" s="34"/>
      <c r="L215" s="34"/>
      <c r="M215" s="186"/>
    </row>
    <row r="216" spans="4:13" x14ac:dyDescent="0.2">
      <c r="D216" s="29" t="s">
        <v>776</v>
      </c>
      <c r="E216" s="38" t="s">
        <v>285</v>
      </c>
      <c r="F216" s="85" t="s">
        <v>286</v>
      </c>
      <c r="G216" s="59" t="s">
        <v>14</v>
      </c>
      <c r="H216" s="43" t="s">
        <v>36</v>
      </c>
      <c r="I216" s="33">
        <v>2</v>
      </c>
      <c r="J216" s="34"/>
      <c r="K216" s="34"/>
      <c r="L216" s="34"/>
      <c r="M216" s="186"/>
    </row>
    <row r="217" spans="4:13" ht="15.75" x14ac:dyDescent="0.2">
      <c r="D217" s="100" t="s">
        <v>777</v>
      </c>
      <c r="E217" s="101" t="s">
        <v>287</v>
      </c>
      <c r="F217" s="94" t="s">
        <v>288</v>
      </c>
      <c r="G217" s="102" t="s">
        <v>14</v>
      </c>
      <c r="H217" s="102" t="s">
        <v>15</v>
      </c>
      <c r="I217" s="103">
        <v>1</v>
      </c>
      <c r="J217" s="68"/>
      <c r="K217" s="68"/>
      <c r="L217" s="68"/>
      <c r="M217" s="187"/>
    </row>
    <row r="218" spans="4:13" x14ac:dyDescent="0.2">
      <c r="D218" s="29" t="s">
        <v>778</v>
      </c>
      <c r="E218" s="38" t="s">
        <v>289</v>
      </c>
      <c r="F218" s="83" t="s">
        <v>290</v>
      </c>
      <c r="G218" s="59"/>
      <c r="H218" s="43"/>
      <c r="I218" s="208" t="s">
        <v>579</v>
      </c>
      <c r="J218" s="34"/>
      <c r="K218" s="34"/>
      <c r="L218" s="34"/>
      <c r="M218" s="35"/>
    </row>
    <row r="219" spans="4:13" x14ac:dyDescent="0.2">
      <c r="D219" s="29" t="s">
        <v>779</v>
      </c>
      <c r="E219" s="38" t="s">
        <v>291</v>
      </c>
      <c r="F219" s="83" t="s">
        <v>292</v>
      </c>
      <c r="G219" s="59"/>
      <c r="H219" s="43"/>
      <c r="I219" s="208" t="s">
        <v>579</v>
      </c>
      <c r="J219" s="34"/>
      <c r="K219" s="34"/>
      <c r="L219" s="34"/>
      <c r="M219" s="35"/>
    </row>
    <row r="220" spans="4:13" x14ac:dyDescent="0.2">
      <c r="D220" s="29" t="s">
        <v>780</v>
      </c>
      <c r="E220" s="38" t="s">
        <v>293</v>
      </c>
      <c r="F220" s="83" t="s">
        <v>294</v>
      </c>
      <c r="G220" s="59"/>
      <c r="H220" s="43"/>
      <c r="I220" s="208" t="s">
        <v>579</v>
      </c>
      <c r="J220" s="34"/>
      <c r="K220" s="34"/>
      <c r="L220" s="34"/>
      <c r="M220" s="35"/>
    </row>
    <row r="221" spans="4:13" ht="15.75" x14ac:dyDescent="0.2">
      <c r="D221" s="51" t="s">
        <v>781</v>
      </c>
      <c r="E221" s="52" t="s">
        <v>295</v>
      </c>
      <c r="F221" s="53" t="s">
        <v>296</v>
      </c>
      <c r="G221" s="54"/>
      <c r="H221" s="52"/>
      <c r="I221" s="55"/>
      <c r="J221" s="56"/>
      <c r="K221" s="56"/>
      <c r="L221" s="56"/>
      <c r="M221" s="57"/>
    </row>
    <row r="222" spans="4:13" x14ac:dyDescent="0.2">
      <c r="D222" s="29" t="s">
        <v>782</v>
      </c>
      <c r="E222" s="38" t="s">
        <v>297</v>
      </c>
      <c r="F222" s="85" t="s">
        <v>298</v>
      </c>
      <c r="G222" s="59" t="s">
        <v>14</v>
      </c>
      <c r="H222" s="43" t="s">
        <v>36</v>
      </c>
      <c r="I222" s="33">
        <v>1</v>
      </c>
      <c r="J222" s="34"/>
      <c r="K222" s="34"/>
      <c r="L222" s="34"/>
      <c r="M222" s="186"/>
    </row>
    <row r="223" spans="4:13" x14ac:dyDescent="0.2">
      <c r="D223" s="29" t="s">
        <v>783</v>
      </c>
      <c r="E223" s="38" t="s">
        <v>299</v>
      </c>
      <c r="F223" s="85" t="s">
        <v>300</v>
      </c>
      <c r="G223" s="48" t="s">
        <v>14</v>
      </c>
      <c r="H223" s="43" t="s">
        <v>36</v>
      </c>
      <c r="I223" s="33">
        <v>2</v>
      </c>
      <c r="J223" s="34"/>
      <c r="K223" s="34"/>
      <c r="L223" s="34"/>
      <c r="M223" s="186"/>
    </row>
    <row r="224" spans="4:13" x14ac:dyDescent="0.2">
      <c r="D224" s="29" t="s">
        <v>784</v>
      </c>
      <c r="E224" s="38" t="s">
        <v>301</v>
      </c>
      <c r="F224" s="85" t="s">
        <v>302</v>
      </c>
      <c r="G224" s="48" t="s">
        <v>14</v>
      </c>
      <c r="H224" s="43" t="s">
        <v>36</v>
      </c>
      <c r="I224" s="33">
        <v>1</v>
      </c>
      <c r="J224" s="34"/>
      <c r="K224" s="34"/>
      <c r="L224" s="34"/>
      <c r="M224" s="186"/>
    </row>
    <row r="225" spans="4:13" x14ac:dyDescent="0.2">
      <c r="D225" s="29" t="s">
        <v>785</v>
      </c>
      <c r="E225" s="38" t="s">
        <v>303</v>
      </c>
      <c r="F225" s="85" t="s">
        <v>304</v>
      </c>
      <c r="G225" s="48" t="s">
        <v>14</v>
      </c>
      <c r="H225" s="43" t="s">
        <v>36</v>
      </c>
      <c r="I225" s="33">
        <v>2</v>
      </c>
      <c r="J225" s="34"/>
      <c r="K225" s="34"/>
      <c r="L225" s="34"/>
      <c r="M225" s="186"/>
    </row>
    <row r="226" spans="4:13" ht="15.75" x14ac:dyDescent="0.2">
      <c r="D226" s="51" t="s">
        <v>786</v>
      </c>
      <c r="E226" s="52" t="s">
        <v>305</v>
      </c>
      <c r="F226" s="53" t="s">
        <v>306</v>
      </c>
      <c r="G226" s="54"/>
      <c r="H226" s="52"/>
      <c r="I226" s="55"/>
      <c r="J226" s="56"/>
      <c r="K226" s="56"/>
      <c r="L226" s="56"/>
      <c r="M226" s="57"/>
    </row>
    <row r="227" spans="4:13" x14ac:dyDescent="0.2">
      <c r="D227" s="46" t="s">
        <v>787</v>
      </c>
      <c r="E227" s="38" t="s">
        <v>307</v>
      </c>
      <c r="F227" s="60" t="s">
        <v>308</v>
      </c>
      <c r="G227" s="48" t="s">
        <v>14</v>
      </c>
      <c r="H227" s="48" t="s">
        <v>36</v>
      </c>
      <c r="I227" s="33">
        <v>1</v>
      </c>
      <c r="J227" s="34"/>
      <c r="K227" s="34"/>
      <c r="L227" s="34"/>
      <c r="M227" s="186"/>
    </row>
    <row r="228" spans="4:13" x14ac:dyDescent="0.2">
      <c r="D228" s="46" t="s">
        <v>788</v>
      </c>
      <c r="E228" s="38" t="s">
        <v>309</v>
      </c>
      <c r="F228" s="60" t="s">
        <v>310</v>
      </c>
      <c r="G228" s="48" t="s">
        <v>14</v>
      </c>
      <c r="H228" s="48" t="s">
        <v>36</v>
      </c>
      <c r="I228" s="33">
        <v>2</v>
      </c>
      <c r="J228" s="34"/>
      <c r="K228" s="34"/>
      <c r="L228" s="34"/>
      <c r="M228" s="186"/>
    </row>
    <row r="229" spans="4:13" x14ac:dyDescent="0.2">
      <c r="D229" s="46" t="s">
        <v>789</v>
      </c>
      <c r="E229" s="38" t="s">
        <v>311</v>
      </c>
      <c r="F229" s="60" t="s">
        <v>312</v>
      </c>
      <c r="G229" s="48" t="s">
        <v>14</v>
      </c>
      <c r="H229" s="48" t="s">
        <v>36</v>
      </c>
      <c r="I229" s="33">
        <v>1</v>
      </c>
      <c r="J229" s="34"/>
      <c r="K229" s="34"/>
      <c r="L229" s="34"/>
      <c r="M229" s="186"/>
    </row>
    <row r="230" spans="4:13" x14ac:dyDescent="0.2">
      <c r="D230" s="46" t="s">
        <v>790</v>
      </c>
      <c r="E230" s="38" t="s">
        <v>313</v>
      </c>
      <c r="F230" s="60" t="s">
        <v>314</v>
      </c>
      <c r="G230" s="48" t="s">
        <v>14</v>
      </c>
      <c r="H230" s="48" t="s">
        <v>36</v>
      </c>
      <c r="I230" s="33">
        <v>2</v>
      </c>
      <c r="J230" s="34"/>
      <c r="K230" s="34"/>
      <c r="L230" s="34"/>
      <c r="M230" s="186"/>
    </row>
    <row r="231" spans="4:13" x14ac:dyDescent="0.2">
      <c r="D231" s="46" t="s">
        <v>791</v>
      </c>
      <c r="E231" s="38" t="s">
        <v>315</v>
      </c>
      <c r="F231" s="60" t="s">
        <v>316</v>
      </c>
      <c r="G231" s="48" t="s">
        <v>14</v>
      </c>
      <c r="H231" s="48" t="s">
        <v>36</v>
      </c>
      <c r="I231" s="33">
        <v>1</v>
      </c>
      <c r="J231" s="34"/>
      <c r="K231" s="34"/>
      <c r="L231" s="34"/>
      <c r="M231" s="186"/>
    </row>
    <row r="232" spans="4:13" x14ac:dyDescent="0.2">
      <c r="D232" s="46" t="s">
        <v>792</v>
      </c>
      <c r="E232" s="38" t="s">
        <v>317</v>
      </c>
      <c r="F232" s="60" t="s">
        <v>318</v>
      </c>
      <c r="G232" s="48" t="s">
        <v>14</v>
      </c>
      <c r="H232" s="48" t="s">
        <v>36</v>
      </c>
      <c r="I232" s="33">
        <v>4</v>
      </c>
      <c r="J232" s="34"/>
      <c r="K232" s="34"/>
      <c r="L232" s="34"/>
      <c r="M232" s="186"/>
    </row>
    <row r="233" spans="4:13" ht="15.75" x14ac:dyDescent="0.2">
      <c r="D233" s="51" t="s">
        <v>793</v>
      </c>
      <c r="E233" s="52" t="s">
        <v>319</v>
      </c>
      <c r="F233" s="53" t="s">
        <v>320</v>
      </c>
      <c r="G233" s="54"/>
      <c r="H233" s="52"/>
      <c r="I233" s="55"/>
      <c r="J233" s="56"/>
      <c r="K233" s="56"/>
      <c r="L233" s="56"/>
      <c r="M233" s="57"/>
    </row>
    <row r="234" spans="4:13" x14ac:dyDescent="0.2">
      <c r="D234" s="50" t="s">
        <v>794</v>
      </c>
      <c r="E234" s="49" t="s">
        <v>582</v>
      </c>
      <c r="F234" s="85" t="s">
        <v>321</v>
      </c>
      <c r="G234" s="43" t="s">
        <v>14</v>
      </c>
      <c r="H234" s="43" t="s">
        <v>36</v>
      </c>
      <c r="I234" s="41">
        <v>3</v>
      </c>
      <c r="J234" s="34"/>
      <c r="K234" s="34"/>
      <c r="L234" s="42"/>
      <c r="M234" s="186"/>
    </row>
    <row r="235" spans="4:13" ht="15.75" x14ac:dyDescent="0.2">
      <c r="D235" s="51" t="s">
        <v>795</v>
      </c>
      <c r="E235" s="52" t="s">
        <v>322</v>
      </c>
      <c r="F235" s="53" t="s">
        <v>323</v>
      </c>
      <c r="G235" s="54"/>
      <c r="H235" s="52"/>
      <c r="I235" s="55"/>
      <c r="J235" s="56"/>
      <c r="K235" s="56"/>
      <c r="L235" s="56"/>
      <c r="M235" s="57"/>
    </row>
    <row r="236" spans="4:13" x14ac:dyDescent="0.2">
      <c r="D236" s="46" t="s">
        <v>796</v>
      </c>
      <c r="E236" s="38" t="s">
        <v>324</v>
      </c>
      <c r="F236" s="60" t="s">
        <v>325</v>
      </c>
      <c r="G236" s="48" t="s">
        <v>14</v>
      </c>
      <c r="H236" s="48" t="s">
        <v>33</v>
      </c>
      <c r="I236" s="33">
        <v>652.5</v>
      </c>
      <c r="J236" s="34"/>
      <c r="K236" s="34"/>
      <c r="L236" s="34"/>
      <c r="M236" s="186"/>
    </row>
    <row r="237" spans="4:13" x14ac:dyDescent="0.2">
      <c r="D237" s="46" t="s">
        <v>797</v>
      </c>
      <c r="E237" s="38" t="s">
        <v>326</v>
      </c>
      <c r="F237" s="60" t="s">
        <v>327</v>
      </c>
      <c r="G237" s="48" t="s">
        <v>14</v>
      </c>
      <c r="H237" s="48" t="s">
        <v>33</v>
      </c>
      <c r="I237" s="33">
        <v>652.5</v>
      </c>
      <c r="J237" s="34"/>
      <c r="K237" s="34"/>
      <c r="L237" s="34"/>
      <c r="M237" s="186"/>
    </row>
    <row r="238" spans="4:13" x14ac:dyDescent="0.2">
      <c r="D238" s="46" t="s">
        <v>798</v>
      </c>
      <c r="E238" s="38" t="s">
        <v>328</v>
      </c>
      <c r="F238" s="60" t="s">
        <v>329</v>
      </c>
      <c r="G238" s="48" t="s">
        <v>14</v>
      </c>
      <c r="H238" s="48" t="s">
        <v>33</v>
      </c>
      <c r="I238" s="33">
        <v>163.125</v>
      </c>
      <c r="J238" s="34"/>
      <c r="K238" s="34"/>
      <c r="L238" s="34"/>
      <c r="M238" s="186"/>
    </row>
    <row r="239" spans="4:13" x14ac:dyDescent="0.2">
      <c r="D239" s="46" t="s">
        <v>799</v>
      </c>
      <c r="E239" s="38" t="s">
        <v>330</v>
      </c>
      <c r="F239" s="60" t="s">
        <v>331</v>
      </c>
      <c r="G239" s="48" t="s">
        <v>14</v>
      </c>
      <c r="H239" s="48" t="s">
        <v>33</v>
      </c>
      <c r="I239" s="33">
        <v>163.125</v>
      </c>
      <c r="J239" s="34"/>
      <c r="K239" s="34"/>
      <c r="L239" s="34"/>
      <c r="M239" s="186"/>
    </row>
    <row r="240" spans="4:13" ht="15.75" x14ac:dyDescent="0.2">
      <c r="D240" s="22" t="s">
        <v>100</v>
      </c>
      <c r="E240" s="23" t="s">
        <v>332</v>
      </c>
      <c r="F240" s="24" t="s">
        <v>333</v>
      </c>
      <c r="G240" s="25"/>
      <c r="H240" s="86"/>
      <c r="I240" s="119"/>
      <c r="J240" s="88"/>
      <c r="K240" s="88"/>
      <c r="L240" s="27"/>
      <c r="M240" s="89"/>
    </row>
    <row r="241" spans="4:13" x14ac:dyDescent="0.2">
      <c r="D241" s="46" t="s">
        <v>102</v>
      </c>
      <c r="E241" s="38" t="s">
        <v>334</v>
      </c>
      <c r="F241" s="47" t="s">
        <v>335</v>
      </c>
      <c r="G241" s="59" t="s">
        <v>14</v>
      </c>
      <c r="H241" s="48" t="s">
        <v>39</v>
      </c>
      <c r="I241" s="33">
        <v>331</v>
      </c>
      <c r="J241" s="34"/>
      <c r="K241" s="34"/>
      <c r="L241" s="34"/>
      <c r="M241" s="186"/>
    </row>
    <row r="242" spans="4:13" x14ac:dyDescent="0.2">
      <c r="D242" s="46" t="s">
        <v>104</v>
      </c>
      <c r="E242" s="49" t="s">
        <v>336</v>
      </c>
      <c r="F242" s="47" t="s">
        <v>337</v>
      </c>
      <c r="G242" s="43" t="s">
        <v>14</v>
      </c>
      <c r="H242" s="48" t="s">
        <v>39</v>
      </c>
      <c r="I242" s="33">
        <v>230</v>
      </c>
      <c r="J242" s="34"/>
      <c r="K242" s="34"/>
      <c r="L242" s="34"/>
      <c r="M242" s="186"/>
    </row>
    <row r="243" spans="4:13" ht="15.75" x14ac:dyDescent="0.2">
      <c r="D243" s="22" t="s">
        <v>171</v>
      </c>
      <c r="E243" s="23" t="s">
        <v>338</v>
      </c>
      <c r="F243" s="24" t="s">
        <v>339</v>
      </c>
      <c r="G243" s="25"/>
      <c r="H243" s="86"/>
      <c r="I243" s="119"/>
      <c r="J243" s="88"/>
      <c r="K243" s="88"/>
      <c r="L243" s="27"/>
      <c r="M243" s="89"/>
    </row>
    <row r="244" spans="4:13" x14ac:dyDescent="0.2">
      <c r="D244" s="29" t="s">
        <v>173</v>
      </c>
      <c r="E244" s="38" t="s">
        <v>340</v>
      </c>
      <c r="F244" s="111" t="s">
        <v>341</v>
      </c>
      <c r="G244" s="59" t="s">
        <v>14</v>
      </c>
      <c r="H244" s="59" t="s">
        <v>33</v>
      </c>
      <c r="I244" s="33">
        <v>427.4</v>
      </c>
      <c r="J244" s="34"/>
      <c r="K244" s="34"/>
      <c r="L244" s="34"/>
      <c r="M244" s="186"/>
    </row>
    <row r="245" spans="4:13" x14ac:dyDescent="0.2">
      <c r="D245" s="29" t="s">
        <v>185</v>
      </c>
      <c r="E245" s="38" t="s">
        <v>342</v>
      </c>
      <c r="F245" s="111" t="s">
        <v>343</v>
      </c>
      <c r="G245" s="59" t="s">
        <v>14</v>
      </c>
      <c r="H245" s="48" t="s">
        <v>33</v>
      </c>
      <c r="I245" s="33">
        <v>16</v>
      </c>
      <c r="J245" s="34"/>
      <c r="K245" s="34"/>
      <c r="L245" s="34"/>
      <c r="M245" s="186"/>
    </row>
    <row r="246" spans="4:13" x14ac:dyDescent="0.2">
      <c r="D246" s="29" t="s">
        <v>197</v>
      </c>
      <c r="E246" s="38" t="s">
        <v>344</v>
      </c>
      <c r="F246" s="47" t="s">
        <v>345</v>
      </c>
      <c r="G246" s="59" t="s">
        <v>14</v>
      </c>
      <c r="H246" s="48" t="s">
        <v>33</v>
      </c>
      <c r="I246" s="33">
        <v>44.22</v>
      </c>
      <c r="J246" s="34"/>
      <c r="K246" s="34"/>
      <c r="L246" s="34"/>
      <c r="M246" s="186"/>
    </row>
    <row r="247" spans="4:13" x14ac:dyDescent="0.2">
      <c r="D247" s="29" t="s">
        <v>211</v>
      </c>
      <c r="E247" s="38" t="s">
        <v>346</v>
      </c>
      <c r="F247" s="111" t="s">
        <v>347</v>
      </c>
      <c r="G247" s="59" t="s">
        <v>14</v>
      </c>
      <c r="H247" s="59" t="s">
        <v>33</v>
      </c>
      <c r="I247" s="33">
        <v>54.4</v>
      </c>
      <c r="J247" s="34"/>
      <c r="K247" s="34"/>
      <c r="L247" s="34"/>
      <c r="M247" s="186"/>
    </row>
    <row r="248" spans="4:13" x14ac:dyDescent="0.2">
      <c r="D248" s="29" t="s">
        <v>219</v>
      </c>
      <c r="E248" s="38" t="s">
        <v>348</v>
      </c>
      <c r="F248" s="111" t="s">
        <v>349</v>
      </c>
      <c r="G248" s="59" t="s">
        <v>14</v>
      </c>
      <c r="H248" s="59" t="s">
        <v>33</v>
      </c>
      <c r="I248" s="33">
        <v>114.2</v>
      </c>
      <c r="J248" s="34"/>
      <c r="K248" s="34"/>
      <c r="L248" s="34"/>
      <c r="M248" s="186"/>
    </row>
    <row r="249" spans="4:13" x14ac:dyDescent="0.2">
      <c r="D249" s="29" t="s">
        <v>227</v>
      </c>
      <c r="E249" s="38" t="s">
        <v>350</v>
      </c>
      <c r="F249" s="111" t="s">
        <v>351</v>
      </c>
      <c r="G249" s="59" t="s">
        <v>14</v>
      </c>
      <c r="H249" s="59" t="s">
        <v>33</v>
      </c>
      <c r="I249" s="33">
        <v>111.4</v>
      </c>
      <c r="J249" s="34"/>
      <c r="K249" s="34"/>
      <c r="L249" s="34"/>
      <c r="M249" s="186"/>
    </row>
    <row r="250" spans="4:13" x14ac:dyDescent="0.2">
      <c r="D250" s="29" t="s">
        <v>231</v>
      </c>
      <c r="E250" s="38" t="s">
        <v>352</v>
      </c>
      <c r="F250" s="111" t="s">
        <v>353</v>
      </c>
      <c r="G250" s="59" t="s">
        <v>14</v>
      </c>
      <c r="H250" s="59" t="s">
        <v>33</v>
      </c>
      <c r="I250" s="33">
        <v>14.070000000000002</v>
      </c>
      <c r="J250" s="34"/>
      <c r="K250" s="34"/>
      <c r="L250" s="34"/>
      <c r="M250" s="186"/>
    </row>
    <row r="251" spans="4:13" x14ac:dyDescent="0.2">
      <c r="D251" s="29" t="s">
        <v>237</v>
      </c>
      <c r="E251" s="38" t="s">
        <v>354</v>
      </c>
      <c r="F251" s="111" t="s">
        <v>355</v>
      </c>
      <c r="G251" s="59" t="s">
        <v>14</v>
      </c>
      <c r="H251" s="59" t="s">
        <v>33</v>
      </c>
      <c r="I251" s="33">
        <v>652.5</v>
      </c>
      <c r="J251" s="34"/>
      <c r="K251" s="34"/>
      <c r="L251" s="34"/>
      <c r="M251" s="186"/>
    </row>
    <row r="252" spans="4:13" ht="15.75" x14ac:dyDescent="0.2">
      <c r="D252" s="22" t="s">
        <v>332</v>
      </c>
      <c r="E252" s="23" t="s">
        <v>356</v>
      </c>
      <c r="F252" s="24" t="s">
        <v>357</v>
      </c>
      <c r="G252" s="25"/>
      <c r="H252" s="86"/>
      <c r="I252" s="119"/>
      <c r="J252" s="88"/>
      <c r="K252" s="88"/>
      <c r="L252" s="27"/>
      <c r="M252" s="89"/>
    </row>
    <row r="253" spans="4:13" x14ac:dyDescent="0.2">
      <c r="D253" s="112" t="s">
        <v>800</v>
      </c>
      <c r="E253" s="113" t="s">
        <v>358</v>
      </c>
      <c r="F253" s="47" t="s">
        <v>359</v>
      </c>
      <c r="G253" s="59" t="s">
        <v>14</v>
      </c>
      <c r="H253" s="48" t="s">
        <v>36</v>
      </c>
      <c r="I253" s="33">
        <v>1</v>
      </c>
      <c r="J253" s="34"/>
      <c r="K253" s="34"/>
      <c r="L253" s="34"/>
      <c r="M253" s="186"/>
    </row>
    <row r="254" spans="4:13" x14ac:dyDescent="0.2">
      <c r="D254" s="112" t="s">
        <v>801</v>
      </c>
      <c r="E254" s="113" t="s">
        <v>360</v>
      </c>
      <c r="F254" s="47" t="s">
        <v>394</v>
      </c>
      <c r="G254" s="59" t="s">
        <v>14</v>
      </c>
      <c r="H254" s="48" t="s">
        <v>36</v>
      </c>
      <c r="I254" s="33">
        <v>1</v>
      </c>
      <c r="J254" s="34"/>
      <c r="K254" s="34"/>
      <c r="L254" s="34"/>
      <c r="M254" s="186"/>
    </row>
    <row r="255" spans="4:13" x14ac:dyDescent="0.2">
      <c r="D255" s="112" t="s">
        <v>334</v>
      </c>
      <c r="E255" s="113" t="s">
        <v>361</v>
      </c>
      <c r="F255" s="47" t="s">
        <v>362</v>
      </c>
      <c r="G255" s="59" t="s">
        <v>14</v>
      </c>
      <c r="H255" s="48" t="s">
        <v>36</v>
      </c>
      <c r="I255" s="33">
        <v>2</v>
      </c>
      <c r="J255" s="34"/>
      <c r="K255" s="34"/>
      <c r="L255" s="34"/>
      <c r="M255" s="186"/>
    </row>
    <row r="256" spans="4:13" x14ac:dyDescent="0.2">
      <c r="D256" s="112" t="s">
        <v>802</v>
      </c>
      <c r="E256" s="113" t="s">
        <v>363</v>
      </c>
      <c r="F256" s="47" t="s">
        <v>364</v>
      </c>
      <c r="G256" s="59" t="s">
        <v>14</v>
      </c>
      <c r="H256" s="48" t="s">
        <v>36</v>
      </c>
      <c r="I256" s="33">
        <v>4</v>
      </c>
      <c r="J256" s="34"/>
      <c r="K256" s="34"/>
      <c r="L256" s="34"/>
      <c r="M256" s="186"/>
    </row>
    <row r="257" spans="4:13" x14ac:dyDescent="0.2">
      <c r="D257" s="112" t="s">
        <v>803</v>
      </c>
      <c r="E257" s="113" t="s">
        <v>365</v>
      </c>
      <c r="F257" s="47" t="s">
        <v>366</v>
      </c>
      <c r="G257" s="59" t="s">
        <v>14</v>
      </c>
      <c r="H257" s="48" t="s">
        <v>36</v>
      </c>
      <c r="I257" s="33">
        <v>6</v>
      </c>
      <c r="J257" s="34"/>
      <c r="K257" s="34"/>
      <c r="L257" s="34"/>
      <c r="M257" s="186"/>
    </row>
    <row r="258" spans="4:13" x14ac:dyDescent="0.2">
      <c r="D258" s="112" t="s">
        <v>804</v>
      </c>
      <c r="E258" s="113" t="s">
        <v>367</v>
      </c>
      <c r="F258" s="47" t="s">
        <v>368</v>
      </c>
      <c r="G258" s="59" t="s">
        <v>14</v>
      </c>
      <c r="H258" s="48" t="s">
        <v>36</v>
      </c>
      <c r="I258" s="33">
        <v>1</v>
      </c>
      <c r="J258" s="34"/>
      <c r="K258" s="34"/>
      <c r="L258" s="34"/>
      <c r="M258" s="186"/>
    </row>
    <row r="259" spans="4:13" x14ac:dyDescent="0.2">
      <c r="D259" s="112" t="s">
        <v>805</v>
      </c>
      <c r="E259" s="113" t="s">
        <v>369</v>
      </c>
      <c r="F259" s="47" t="s">
        <v>370</v>
      </c>
      <c r="G259" s="59" t="s">
        <v>14</v>
      </c>
      <c r="H259" s="48" t="s">
        <v>36</v>
      </c>
      <c r="I259" s="33">
        <v>2</v>
      </c>
      <c r="J259" s="34"/>
      <c r="K259" s="34"/>
      <c r="L259" s="34"/>
      <c r="M259" s="186"/>
    </row>
    <row r="260" spans="4:13" x14ac:dyDescent="0.2">
      <c r="D260" s="112" t="s">
        <v>806</v>
      </c>
      <c r="E260" s="113" t="s">
        <v>371</v>
      </c>
      <c r="F260" s="47" t="s">
        <v>372</v>
      </c>
      <c r="G260" s="59" t="s">
        <v>14</v>
      </c>
      <c r="H260" s="48" t="s">
        <v>36</v>
      </c>
      <c r="I260" s="33">
        <v>4</v>
      </c>
      <c r="J260" s="34"/>
      <c r="K260" s="34"/>
      <c r="L260" s="34"/>
      <c r="M260" s="186"/>
    </row>
    <row r="261" spans="4:13" x14ac:dyDescent="0.2">
      <c r="D261" s="112" t="s">
        <v>807</v>
      </c>
      <c r="E261" s="113" t="s">
        <v>373</v>
      </c>
      <c r="F261" s="47" t="s">
        <v>374</v>
      </c>
      <c r="G261" s="59" t="s">
        <v>14</v>
      </c>
      <c r="H261" s="48" t="s">
        <v>36</v>
      </c>
      <c r="I261" s="33">
        <v>2</v>
      </c>
      <c r="J261" s="34"/>
      <c r="K261" s="34"/>
      <c r="L261" s="34"/>
      <c r="M261" s="186"/>
    </row>
    <row r="262" spans="4:13" x14ac:dyDescent="0.2">
      <c r="D262" s="112" t="s">
        <v>808</v>
      </c>
      <c r="E262" s="113" t="s">
        <v>375</v>
      </c>
      <c r="F262" s="47" t="s">
        <v>376</v>
      </c>
      <c r="G262" s="59" t="s">
        <v>14</v>
      </c>
      <c r="H262" s="48" t="s">
        <v>36</v>
      </c>
      <c r="I262" s="33">
        <v>1</v>
      </c>
      <c r="J262" s="34"/>
      <c r="K262" s="34"/>
      <c r="L262" s="34"/>
      <c r="M262" s="186"/>
    </row>
    <row r="263" spans="4:13" x14ac:dyDescent="0.2">
      <c r="D263" s="112" t="s">
        <v>809</v>
      </c>
      <c r="E263" s="113" t="s">
        <v>377</v>
      </c>
      <c r="F263" s="47" t="s">
        <v>378</v>
      </c>
      <c r="G263" s="59" t="s">
        <v>14</v>
      </c>
      <c r="H263" s="48" t="s">
        <v>36</v>
      </c>
      <c r="I263" s="33">
        <v>2</v>
      </c>
      <c r="J263" s="34"/>
      <c r="K263" s="34"/>
      <c r="L263" s="34"/>
      <c r="M263" s="186"/>
    </row>
    <row r="264" spans="4:13" ht="15.75" x14ac:dyDescent="0.2">
      <c r="D264" s="22" t="s">
        <v>338</v>
      </c>
      <c r="E264" s="23" t="s">
        <v>379</v>
      </c>
      <c r="F264" s="24" t="s">
        <v>380</v>
      </c>
      <c r="G264" s="25"/>
      <c r="H264" s="86"/>
      <c r="I264" s="119"/>
      <c r="J264" s="88"/>
      <c r="K264" s="88"/>
      <c r="L264" s="27"/>
      <c r="M264" s="89"/>
    </row>
    <row r="265" spans="4:13" ht="15.75" x14ac:dyDescent="0.2">
      <c r="D265" s="51" t="s">
        <v>340</v>
      </c>
      <c r="E265" s="52" t="s">
        <v>381</v>
      </c>
      <c r="F265" s="53" t="s">
        <v>382</v>
      </c>
      <c r="G265" s="54"/>
      <c r="H265" s="52"/>
      <c r="I265" s="55"/>
      <c r="J265" s="56"/>
      <c r="K265" s="56"/>
      <c r="L265" s="56"/>
      <c r="M265" s="57"/>
    </row>
    <row r="266" spans="4:13" x14ac:dyDescent="0.2">
      <c r="D266" s="112" t="s">
        <v>810</v>
      </c>
      <c r="E266" s="113" t="s">
        <v>383</v>
      </c>
      <c r="F266" s="85" t="s">
        <v>384</v>
      </c>
      <c r="G266" s="48"/>
      <c r="H266" s="48"/>
      <c r="I266" s="33" t="s">
        <v>578</v>
      </c>
      <c r="J266" s="34"/>
      <c r="K266" s="34"/>
      <c r="L266" s="34"/>
      <c r="M266" s="186"/>
    </row>
    <row r="267" spans="4:13" ht="15.75" x14ac:dyDescent="0.2">
      <c r="D267" s="51" t="s">
        <v>342</v>
      </c>
      <c r="E267" s="52" t="s">
        <v>385</v>
      </c>
      <c r="F267" s="53" t="s">
        <v>386</v>
      </c>
      <c r="G267" s="54"/>
      <c r="H267" s="52"/>
      <c r="I267" s="55"/>
      <c r="J267" s="56"/>
      <c r="K267" s="56"/>
      <c r="L267" s="56"/>
      <c r="M267" s="57"/>
    </row>
    <row r="268" spans="4:13" x14ac:dyDescent="0.2">
      <c r="D268" s="50" t="s">
        <v>811</v>
      </c>
      <c r="E268" s="49" t="s">
        <v>387</v>
      </c>
      <c r="F268" s="60" t="s">
        <v>388</v>
      </c>
      <c r="G268" s="48" t="s">
        <v>14</v>
      </c>
      <c r="H268" s="48" t="s">
        <v>33</v>
      </c>
      <c r="I268" s="33">
        <v>625</v>
      </c>
      <c r="J268" s="34"/>
      <c r="K268" s="34"/>
      <c r="L268" s="34"/>
      <c r="M268" s="186"/>
    </row>
    <row r="269" spans="4:13" ht="15.75" thickBot="1" x14ac:dyDescent="0.25">
      <c r="D269" s="50" t="s">
        <v>812</v>
      </c>
      <c r="E269" s="114" t="s">
        <v>389</v>
      </c>
      <c r="F269" s="115" t="s">
        <v>83</v>
      </c>
      <c r="G269" s="116" t="s">
        <v>14</v>
      </c>
      <c r="H269" s="116" t="s">
        <v>33</v>
      </c>
      <c r="I269" s="117">
        <v>625</v>
      </c>
      <c r="J269" s="118"/>
      <c r="K269" s="118"/>
      <c r="L269" s="118"/>
      <c r="M269" s="186"/>
    </row>
    <row r="270" spans="4:13" ht="15.75" thickBot="1" x14ac:dyDescent="0.25">
      <c r="D270" s="139" t="s">
        <v>518</v>
      </c>
      <c r="E270" s="140"/>
      <c r="F270" s="140"/>
      <c r="G270" s="140"/>
      <c r="H270" s="141"/>
      <c r="I270" s="142"/>
      <c r="J270" s="143"/>
      <c r="K270" s="144"/>
      <c r="L270" s="144"/>
      <c r="M270" s="145"/>
    </row>
    <row r="271" spans="4:13" ht="6.95" customHeight="1" thickBot="1" x14ac:dyDescent="0.25">
      <c r="D271" s="146"/>
      <c r="E271" s="147"/>
      <c r="F271" s="147"/>
      <c r="G271" s="1"/>
      <c r="H271" s="148"/>
      <c r="I271" s="149"/>
      <c r="J271" s="150"/>
      <c r="K271" s="150"/>
      <c r="L271" s="150"/>
      <c r="M271" s="151"/>
    </row>
    <row r="272" spans="4:13" x14ac:dyDescent="0.2">
      <c r="D272" s="169" t="s">
        <v>519</v>
      </c>
      <c r="E272" s="170"/>
      <c r="F272" s="171"/>
      <c r="G272" s="171"/>
      <c r="H272" s="172"/>
      <c r="I272" s="173"/>
      <c r="J272" s="173"/>
      <c r="K272" s="173"/>
      <c r="L272" s="173"/>
      <c r="M272" s="174"/>
    </row>
    <row r="273" spans="4:13" x14ac:dyDescent="0.2">
      <c r="D273" s="182" t="s">
        <v>520</v>
      </c>
      <c r="E273" s="152"/>
      <c r="F273" s="152" t="s">
        <v>521</v>
      </c>
      <c r="G273" s="153"/>
      <c r="H273" s="154"/>
      <c r="I273" s="155"/>
      <c r="J273" s="156"/>
      <c r="K273" s="156"/>
      <c r="L273" s="156"/>
      <c r="M273" s="175"/>
    </row>
    <row r="274" spans="4:13" x14ac:dyDescent="0.2">
      <c r="D274" s="182" t="s">
        <v>522</v>
      </c>
      <c r="E274" s="152"/>
      <c r="F274" s="152" t="s">
        <v>523</v>
      </c>
      <c r="G274" s="153"/>
      <c r="H274" s="154"/>
      <c r="I274" s="155"/>
      <c r="J274" s="157"/>
      <c r="K274" s="158"/>
      <c r="L274" s="158"/>
      <c r="M274" s="176"/>
    </row>
    <row r="275" spans="4:13" ht="15.75" x14ac:dyDescent="0.25">
      <c r="D275" s="183" t="s">
        <v>524</v>
      </c>
      <c r="E275" s="159"/>
      <c r="F275" s="159" t="s">
        <v>525</v>
      </c>
      <c r="G275" s="160"/>
      <c r="H275" s="161"/>
      <c r="I275" s="162"/>
      <c r="J275" s="163"/>
      <c r="K275" s="164"/>
      <c r="L275" s="164"/>
      <c r="M275" s="177"/>
    </row>
    <row r="276" spans="4:13" x14ac:dyDescent="0.2">
      <c r="D276" s="182" t="s">
        <v>526</v>
      </c>
      <c r="E276" s="152"/>
      <c r="F276" s="152" t="s">
        <v>527</v>
      </c>
      <c r="G276" s="153"/>
      <c r="H276" s="154"/>
      <c r="I276" s="155"/>
      <c r="J276" s="165"/>
      <c r="K276" s="156"/>
      <c r="L276" s="156"/>
      <c r="M276" s="175"/>
    </row>
    <row r="277" spans="4:13" x14ac:dyDescent="0.2">
      <c r="D277" s="182" t="s">
        <v>528</v>
      </c>
      <c r="E277" s="152"/>
      <c r="F277" s="152" t="s">
        <v>529</v>
      </c>
      <c r="G277" s="153"/>
      <c r="H277" s="154"/>
      <c r="I277" s="155"/>
      <c r="J277" s="157"/>
      <c r="K277" s="158"/>
      <c r="L277" s="158"/>
      <c r="M277" s="176"/>
    </row>
    <row r="278" spans="4:13" ht="15.75" x14ac:dyDescent="0.25">
      <c r="D278" s="183" t="s">
        <v>530</v>
      </c>
      <c r="E278" s="159"/>
      <c r="F278" s="159" t="s">
        <v>531</v>
      </c>
      <c r="G278" s="160"/>
      <c r="H278" s="161"/>
      <c r="I278" s="162"/>
      <c r="J278" s="163"/>
      <c r="K278" s="164"/>
      <c r="L278" s="164"/>
      <c r="M278" s="177"/>
    </row>
    <row r="279" spans="4:13" x14ac:dyDescent="0.2">
      <c r="D279" s="182" t="s">
        <v>532</v>
      </c>
      <c r="E279" s="152"/>
      <c r="F279" s="152" t="s">
        <v>533</v>
      </c>
      <c r="G279" s="153"/>
      <c r="H279" s="154"/>
      <c r="I279" s="155"/>
      <c r="J279" s="165"/>
      <c r="K279" s="156"/>
      <c r="L279" s="156"/>
      <c r="M279" s="175"/>
    </row>
    <row r="280" spans="4:13" ht="15.75" x14ac:dyDescent="0.25">
      <c r="D280" s="183" t="s">
        <v>534</v>
      </c>
      <c r="E280" s="159"/>
      <c r="F280" s="159" t="s">
        <v>535</v>
      </c>
      <c r="G280" s="160"/>
      <c r="H280" s="161"/>
      <c r="I280" s="162"/>
      <c r="J280" s="163"/>
      <c r="K280" s="164"/>
      <c r="L280" s="164"/>
      <c r="M280" s="177"/>
    </row>
    <row r="281" spans="4:13" x14ac:dyDescent="0.2">
      <c r="D281" s="182" t="s">
        <v>536</v>
      </c>
      <c r="E281" s="152"/>
      <c r="F281" s="152" t="s">
        <v>537</v>
      </c>
      <c r="G281" s="153"/>
      <c r="H281" s="154"/>
      <c r="I281" s="155"/>
      <c r="J281" s="165"/>
      <c r="K281" s="156"/>
      <c r="L281" s="156"/>
      <c r="M281" s="175"/>
    </row>
    <row r="282" spans="4:13" ht="16.5" thickBot="1" x14ac:dyDescent="0.25">
      <c r="D282" s="184" t="s">
        <v>538</v>
      </c>
      <c r="E282" s="178"/>
      <c r="F282" s="178" t="s">
        <v>539</v>
      </c>
      <c r="G282" s="179"/>
      <c r="H282" s="180"/>
      <c r="I282" s="181"/>
      <c r="J282" s="166"/>
      <c r="K282" s="167"/>
      <c r="L282" s="167"/>
      <c r="M282" s="168"/>
    </row>
    <row r="284" spans="4:13" x14ac:dyDescent="0.2">
      <c r="L284" s="207"/>
    </row>
  </sheetData>
  <autoFilter ref="D6:M270"/>
  <mergeCells count="3">
    <mergeCell ref="D2:L2"/>
    <mergeCell ref="D3:M3"/>
    <mergeCell ref="D4:M5"/>
  </mergeCells>
  <pageMargins left="0.7" right="0.7" top="0.75" bottom="0.75" header="0.3" footer="0.3"/>
  <pageSetup scale="3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84"/>
  <sheetViews>
    <sheetView zoomScale="62" zoomScaleNormal="62" workbookViewId="0">
      <selection activeCell="B18" sqref="B18"/>
    </sheetView>
  </sheetViews>
  <sheetFormatPr baseColWidth="10" defaultColWidth="10.85546875" defaultRowHeight="15" x14ac:dyDescent="0.2"/>
  <cols>
    <col min="1" max="3" width="10.85546875" style="2"/>
    <col min="4" max="4" width="15.7109375" style="129" customWidth="1"/>
    <col min="5" max="5" width="17.85546875" style="129" hidden="1" customWidth="1"/>
    <col min="6" max="6" width="99.140625" style="2" customWidth="1"/>
    <col min="7" max="7" width="14.5703125" style="2" bestFit="1" customWidth="1"/>
    <col min="8" max="8" width="10.85546875" style="129"/>
    <col min="9" max="9" width="30.7109375" style="3" customWidth="1"/>
    <col min="10" max="10" width="18.140625" style="2" bestFit="1" customWidth="1"/>
    <col min="11" max="11" width="21.7109375" style="2" bestFit="1" customWidth="1"/>
    <col min="12" max="12" width="24.85546875" style="2" bestFit="1" customWidth="1"/>
    <col min="13" max="16384" width="10.85546875" style="2"/>
  </cols>
  <sheetData>
    <row r="1" spans="3:13" ht="15.75" thickBot="1" x14ac:dyDescent="0.25"/>
    <row r="2" spans="3:13" s="4" customFormat="1" ht="108.75" customHeight="1" thickBot="1" x14ac:dyDescent="0.3">
      <c r="C2" s="5"/>
      <c r="D2" s="212"/>
      <c r="E2" s="213"/>
      <c r="F2" s="213"/>
      <c r="G2" s="213"/>
      <c r="H2" s="213"/>
      <c r="I2" s="213"/>
      <c r="J2" s="213"/>
      <c r="K2" s="213"/>
      <c r="L2" s="213"/>
      <c r="M2" s="6"/>
    </row>
    <row r="3" spans="3:13" s="4" customFormat="1" ht="14.1" customHeight="1" thickBot="1" x14ac:dyDescent="0.3">
      <c r="C3" s="5"/>
      <c r="D3" s="214" t="s">
        <v>584</v>
      </c>
      <c r="E3" s="215"/>
      <c r="F3" s="215"/>
      <c r="G3" s="215"/>
      <c r="H3" s="215"/>
      <c r="I3" s="215"/>
      <c r="J3" s="215"/>
      <c r="K3" s="215"/>
      <c r="L3" s="215"/>
      <c r="M3" s="216"/>
    </row>
    <row r="4" spans="3:13" s="4" customFormat="1" ht="14.1" customHeight="1" x14ac:dyDescent="0.25">
      <c r="C4" s="5"/>
      <c r="D4" s="217" t="s">
        <v>815</v>
      </c>
      <c r="E4" s="218"/>
      <c r="F4" s="218"/>
      <c r="G4" s="218"/>
      <c r="H4" s="218"/>
      <c r="I4" s="218"/>
      <c r="J4" s="218"/>
      <c r="K4" s="218"/>
      <c r="L4" s="218"/>
      <c r="M4" s="219"/>
    </row>
    <row r="5" spans="3:13" s="4" customFormat="1" ht="24" customHeight="1" thickBot="1" x14ac:dyDescent="0.3">
      <c r="C5" s="5"/>
      <c r="D5" s="220"/>
      <c r="E5" s="221"/>
      <c r="F5" s="221"/>
      <c r="G5" s="221"/>
      <c r="H5" s="221"/>
      <c r="I5" s="221"/>
      <c r="J5" s="221"/>
      <c r="K5" s="221"/>
      <c r="L5" s="221"/>
      <c r="M5" s="222"/>
    </row>
    <row r="6" spans="3:13" s="7" customFormat="1" x14ac:dyDescent="0.25">
      <c r="D6" s="8" t="s">
        <v>813</v>
      </c>
      <c r="E6" s="9" t="s">
        <v>814</v>
      </c>
      <c r="F6" s="10" t="s">
        <v>0</v>
      </c>
      <c r="G6" s="11" t="s">
        <v>1</v>
      </c>
      <c r="H6" s="9" t="s">
        <v>2</v>
      </c>
      <c r="I6" s="12" t="s">
        <v>3</v>
      </c>
      <c r="J6" s="13" t="s">
        <v>4</v>
      </c>
      <c r="K6" s="13" t="s">
        <v>5</v>
      </c>
      <c r="L6" s="13" t="s">
        <v>6</v>
      </c>
      <c r="M6" s="14" t="s">
        <v>7</v>
      </c>
    </row>
    <row r="7" spans="3:13" ht="15.75" x14ac:dyDescent="0.2">
      <c r="D7" s="15" t="s">
        <v>8</v>
      </c>
      <c r="E7" s="15" t="s">
        <v>8</v>
      </c>
      <c r="F7" s="16" t="s">
        <v>9</v>
      </c>
      <c r="G7" s="17"/>
      <c r="H7" s="18"/>
      <c r="I7" s="19"/>
      <c r="J7" s="20"/>
      <c r="K7" s="20"/>
      <c r="L7" s="20"/>
      <c r="M7" s="21"/>
    </row>
    <row r="8" spans="3:13" ht="15.75" x14ac:dyDescent="0.2">
      <c r="D8" s="23" t="s">
        <v>10</v>
      </c>
      <c r="E8" s="23" t="s">
        <v>10</v>
      </c>
      <c r="F8" s="24" t="s">
        <v>11</v>
      </c>
      <c r="G8" s="25"/>
      <c r="H8" s="23"/>
      <c r="I8" s="26"/>
      <c r="J8" s="27"/>
      <c r="K8" s="27"/>
      <c r="L8" s="27"/>
      <c r="M8" s="28"/>
    </row>
    <row r="9" spans="3:13" x14ac:dyDescent="0.2">
      <c r="D9" s="30" t="s">
        <v>12</v>
      </c>
      <c r="E9" s="30" t="s">
        <v>12</v>
      </c>
      <c r="F9" s="31" t="s">
        <v>13</v>
      </c>
      <c r="G9" s="32" t="s">
        <v>14</v>
      </c>
      <c r="H9" s="32" t="s">
        <v>15</v>
      </c>
      <c r="I9" s="33">
        <v>1</v>
      </c>
      <c r="J9" s="34"/>
      <c r="K9" s="34"/>
      <c r="L9" s="34"/>
      <c r="M9" s="186"/>
    </row>
    <row r="10" spans="3:13" x14ac:dyDescent="0.2">
      <c r="D10" s="30" t="s">
        <v>16</v>
      </c>
      <c r="E10" s="30" t="s">
        <v>16</v>
      </c>
      <c r="F10" s="31" t="s">
        <v>17</v>
      </c>
      <c r="G10" s="32" t="s">
        <v>14</v>
      </c>
      <c r="H10" s="32" t="s">
        <v>15</v>
      </c>
      <c r="I10" s="33">
        <v>1</v>
      </c>
      <c r="J10" s="34"/>
      <c r="K10" s="34"/>
      <c r="L10" s="34"/>
      <c r="M10" s="186"/>
    </row>
    <row r="11" spans="3:13" ht="15.75" x14ac:dyDescent="0.2">
      <c r="D11" s="15" t="s">
        <v>18</v>
      </c>
      <c r="E11" s="15" t="s">
        <v>18</v>
      </c>
      <c r="F11" s="16" t="s">
        <v>19</v>
      </c>
      <c r="G11" s="17"/>
      <c r="H11" s="18"/>
      <c r="I11" s="19"/>
      <c r="J11" s="20"/>
      <c r="K11" s="20"/>
      <c r="L11" s="36"/>
      <c r="M11" s="21"/>
    </row>
    <row r="12" spans="3:13" x14ac:dyDescent="0.2">
      <c r="D12" s="30" t="s">
        <v>20</v>
      </c>
      <c r="E12" s="30" t="s">
        <v>20</v>
      </c>
      <c r="F12" s="37" t="s">
        <v>583</v>
      </c>
      <c r="G12" s="32" t="s">
        <v>14</v>
      </c>
      <c r="H12" s="32" t="s">
        <v>15</v>
      </c>
      <c r="I12" s="33">
        <v>1</v>
      </c>
      <c r="J12" s="34"/>
      <c r="K12" s="34"/>
      <c r="L12" s="34"/>
      <c r="M12" s="186"/>
    </row>
    <row r="13" spans="3:13" x14ac:dyDescent="0.2">
      <c r="D13" s="30" t="s">
        <v>21</v>
      </c>
      <c r="E13" s="30" t="s">
        <v>21</v>
      </c>
      <c r="F13" s="37" t="s">
        <v>22</v>
      </c>
      <c r="G13" s="32" t="s">
        <v>14</v>
      </c>
      <c r="H13" s="32" t="s">
        <v>15</v>
      </c>
      <c r="I13" s="33">
        <v>1</v>
      </c>
      <c r="J13" s="34"/>
      <c r="K13" s="34"/>
      <c r="L13" s="34"/>
      <c r="M13" s="186"/>
    </row>
    <row r="14" spans="3:13" ht="15.75" x14ac:dyDescent="0.2">
      <c r="D14" s="15" t="s">
        <v>23</v>
      </c>
      <c r="E14" s="15" t="s">
        <v>23</v>
      </c>
      <c r="F14" s="16" t="s">
        <v>24</v>
      </c>
      <c r="G14" s="17"/>
      <c r="H14" s="18"/>
      <c r="I14" s="19"/>
      <c r="J14" s="20"/>
      <c r="K14" s="20"/>
      <c r="L14" s="36"/>
      <c r="M14" s="21"/>
    </row>
    <row r="15" spans="3:13" x14ac:dyDescent="0.2">
      <c r="D15" s="30" t="s">
        <v>25</v>
      </c>
      <c r="E15" s="30" t="s">
        <v>25</v>
      </c>
      <c r="F15" s="37" t="s">
        <v>26</v>
      </c>
      <c r="G15" s="32" t="s">
        <v>14</v>
      </c>
      <c r="H15" s="32" t="s">
        <v>15</v>
      </c>
      <c r="I15" s="209" t="s">
        <v>580</v>
      </c>
      <c r="J15" s="34"/>
      <c r="K15" s="34"/>
      <c r="L15" s="34"/>
      <c r="M15" s="186"/>
    </row>
    <row r="16" spans="3:13" ht="15.75" x14ac:dyDescent="0.2">
      <c r="D16" s="15" t="s">
        <v>27</v>
      </c>
      <c r="E16" s="15" t="s">
        <v>27</v>
      </c>
      <c r="F16" s="16" t="s">
        <v>28</v>
      </c>
      <c r="G16" s="17"/>
      <c r="H16" s="18"/>
      <c r="I16" s="19"/>
      <c r="J16" s="20"/>
      <c r="K16" s="20"/>
      <c r="L16" s="20"/>
      <c r="M16" s="21"/>
    </row>
    <row r="17" spans="4:13" ht="15.75" x14ac:dyDescent="0.2">
      <c r="D17" s="23" t="s">
        <v>29</v>
      </c>
      <c r="E17" s="23" t="s">
        <v>29</v>
      </c>
      <c r="F17" s="24" t="s">
        <v>30</v>
      </c>
      <c r="G17" s="25"/>
      <c r="H17" s="23"/>
      <c r="I17" s="26"/>
      <c r="J17" s="27"/>
      <c r="K17" s="27"/>
      <c r="L17" s="27"/>
      <c r="M17" s="28"/>
    </row>
    <row r="18" spans="4:13" x14ac:dyDescent="0.2">
      <c r="D18" s="38" t="s">
        <v>31</v>
      </c>
      <c r="E18" s="38" t="s">
        <v>31</v>
      </c>
      <c r="F18" s="39" t="s">
        <v>32</v>
      </c>
      <c r="G18" s="40" t="s">
        <v>14</v>
      </c>
      <c r="H18" s="40" t="s">
        <v>33</v>
      </c>
      <c r="I18" s="33">
        <v>367</v>
      </c>
      <c r="J18" s="34"/>
      <c r="K18" s="34"/>
      <c r="L18" s="34"/>
      <c r="M18" s="186"/>
    </row>
    <row r="19" spans="4:13" x14ac:dyDescent="0.2">
      <c r="D19" s="38" t="s">
        <v>34</v>
      </c>
      <c r="E19" s="38" t="s">
        <v>34</v>
      </c>
      <c r="F19" s="31" t="s">
        <v>35</v>
      </c>
      <c r="G19" s="40" t="s">
        <v>14</v>
      </c>
      <c r="H19" s="40" t="s">
        <v>36</v>
      </c>
      <c r="I19" s="41">
        <v>4</v>
      </c>
      <c r="J19" s="34"/>
      <c r="K19" s="34"/>
      <c r="L19" s="34"/>
      <c r="M19" s="186"/>
    </row>
    <row r="20" spans="4:13" x14ac:dyDescent="0.2">
      <c r="D20" s="38" t="s">
        <v>591</v>
      </c>
      <c r="E20" s="38" t="s">
        <v>37</v>
      </c>
      <c r="F20" s="39" t="s">
        <v>38</v>
      </c>
      <c r="G20" s="43" t="s">
        <v>14</v>
      </c>
      <c r="H20" s="43" t="s">
        <v>39</v>
      </c>
      <c r="I20" s="41">
        <v>204.34</v>
      </c>
      <c r="J20" s="34"/>
      <c r="K20" s="34"/>
      <c r="L20" s="34"/>
      <c r="M20" s="186"/>
    </row>
    <row r="21" spans="4:13" x14ac:dyDescent="0.2">
      <c r="D21" s="38" t="s">
        <v>37</v>
      </c>
      <c r="E21" s="38" t="s">
        <v>40</v>
      </c>
      <c r="F21" s="44" t="s">
        <v>41</v>
      </c>
      <c r="G21" s="40" t="s">
        <v>14</v>
      </c>
      <c r="H21" s="32" t="s">
        <v>33</v>
      </c>
      <c r="I21" s="41">
        <v>210</v>
      </c>
      <c r="J21" s="34"/>
      <c r="K21" s="34"/>
      <c r="L21" s="34"/>
      <c r="M21" s="186"/>
    </row>
    <row r="22" spans="4:13" x14ac:dyDescent="0.2">
      <c r="D22" s="38" t="s">
        <v>592</v>
      </c>
      <c r="E22" s="38" t="s">
        <v>42</v>
      </c>
      <c r="F22" s="45" t="s">
        <v>43</v>
      </c>
      <c r="G22" s="40" t="s">
        <v>14</v>
      </c>
      <c r="H22" s="32" t="s">
        <v>44</v>
      </c>
      <c r="I22" s="41">
        <v>1.7750000000000001</v>
      </c>
      <c r="J22" s="34"/>
      <c r="K22" s="34"/>
      <c r="L22" s="34"/>
      <c r="M22" s="186"/>
    </row>
    <row r="23" spans="4:13" ht="30" x14ac:dyDescent="0.2">
      <c r="D23" s="38" t="s">
        <v>40</v>
      </c>
      <c r="E23" s="38" t="s">
        <v>45</v>
      </c>
      <c r="F23" s="31" t="s">
        <v>46</v>
      </c>
      <c r="G23" s="40" t="s">
        <v>14</v>
      </c>
      <c r="H23" s="40" t="s">
        <v>33</v>
      </c>
      <c r="I23" s="41">
        <v>296</v>
      </c>
      <c r="J23" s="34"/>
      <c r="K23" s="34"/>
      <c r="L23" s="34"/>
      <c r="M23" s="186"/>
    </row>
    <row r="24" spans="4:13" ht="30" x14ac:dyDescent="0.2">
      <c r="D24" s="38" t="s">
        <v>593</v>
      </c>
      <c r="E24" s="38" t="s">
        <v>47</v>
      </c>
      <c r="F24" s="31" t="s">
        <v>48</v>
      </c>
      <c r="G24" s="40" t="s">
        <v>14</v>
      </c>
      <c r="H24" s="32" t="s">
        <v>44</v>
      </c>
      <c r="I24" s="41">
        <v>3.8250000000000002</v>
      </c>
      <c r="J24" s="34"/>
      <c r="K24" s="34"/>
      <c r="L24" s="34"/>
      <c r="M24" s="186"/>
    </row>
    <row r="25" spans="4:13" x14ac:dyDescent="0.2">
      <c r="D25" s="38" t="s">
        <v>594</v>
      </c>
      <c r="E25" s="38" t="s">
        <v>49</v>
      </c>
      <c r="F25" s="44" t="s">
        <v>50</v>
      </c>
      <c r="G25" s="40" t="s">
        <v>14</v>
      </c>
      <c r="H25" s="32" t="s">
        <v>15</v>
      </c>
      <c r="I25" s="41">
        <v>1</v>
      </c>
      <c r="J25" s="34"/>
      <c r="K25" s="34"/>
      <c r="L25" s="34"/>
      <c r="M25" s="186"/>
    </row>
    <row r="26" spans="4:13" x14ac:dyDescent="0.2">
      <c r="D26" s="38" t="s">
        <v>595</v>
      </c>
      <c r="E26" s="38" t="s">
        <v>51</v>
      </c>
      <c r="F26" s="44" t="s">
        <v>52</v>
      </c>
      <c r="G26" s="40" t="s">
        <v>14</v>
      </c>
      <c r="H26" s="32" t="s">
        <v>15</v>
      </c>
      <c r="I26" s="41">
        <v>1</v>
      </c>
      <c r="J26" s="34"/>
      <c r="K26" s="34"/>
      <c r="L26" s="34"/>
      <c r="M26" s="186"/>
    </row>
    <row r="27" spans="4:13" x14ac:dyDescent="0.2">
      <c r="D27" s="38" t="s">
        <v>596</v>
      </c>
      <c r="E27" s="38" t="s">
        <v>53</v>
      </c>
      <c r="F27" s="47" t="s">
        <v>54</v>
      </c>
      <c r="G27" s="43" t="s">
        <v>14</v>
      </c>
      <c r="H27" s="48" t="s">
        <v>55</v>
      </c>
      <c r="I27" s="41">
        <v>30</v>
      </c>
      <c r="J27" s="34"/>
      <c r="K27" s="34"/>
      <c r="L27" s="34"/>
      <c r="M27" s="186"/>
    </row>
    <row r="28" spans="4:13" ht="15.75" x14ac:dyDescent="0.2">
      <c r="D28" s="22" t="s">
        <v>597</v>
      </c>
      <c r="E28" s="23" t="s">
        <v>56</v>
      </c>
      <c r="F28" s="24" t="s">
        <v>57</v>
      </c>
      <c r="G28" s="25"/>
      <c r="H28" s="23"/>
      <c r="I28" s="26"/>
      <c r="J28" s="27"/>
      <c r="K28" s="27"/>
      <c r="L28" s="27"/>
      <c r="M28" s="28"/>
    </row>
    <row r="29" spans="4:13" x14ac:dyDescent="0.2">
      <c r="D29" s="46" t="s">
        <v>598</v>
      </c>
      <c r="E29" s="38" t="s">
        <v>58</v>
      </c>
      <c r="F29" s="47" t="s">
        <v>59</v>
      </c>
      <c r="G29" s="43" t="s">
        <v>14</v>
      </c>
      <c r="H29" s="48" t="s">
        <v>44</v>
      </c>
      <c r="I29" s="33">
        <v>21.400000000000002</v>
      </c>
      <c r="J29" s="34"/>
      <c r="K29" s="34"/>
      <c r="L29" s="34"/>
      <c r="M29" s="186"/>
    </row>
    <row r="30" spans="4:13" x14ac:dyDescent="0.2">
      <c r="D30" s="46" t="s">
        <v>599</v>
      </c>
      <c r="E30" s="49" t="s">
        <v>60</v>
      </c>
      <c r="F30" s="47" t="s">
        <v>61</v>
      </c>
      <c r="G30" s="43" t="s">
        <v>14</v>
      </c>
      <c r="H30" s="48" t="s">
        <v>33</v>
      </c>
      <c r="I30" s="33">
        <v>288</v>
      </c>
      <c r="J30" s="34"/>
      <c r="K30" s="34"/>
      <c r="L30" s="34"/>
      <c r="M30" s="186"/>
    </row>
    <row r="31" spans="4:13" x14ac:dyDescent="0.2">
      <c r="D31" s="46" t="s">
        <v>600</v>
      </c>
      <c r="E31" s="49" t="s">
        <v>62</v>
      </c>
      <c r="F31" s="47" t="s">
        <v>63</v>
      </c>
      <c r="G31" s="43" t="s">
        <v>14</v>
      </c>
      <c r="H31" s="48" t="s">
        <v>44</v>
      </c>
      <c r="I31" s="33">
        <v>0.22400000000000003</v>
      </c>
      <c r="J31" s="34"/>
      <c r="K31" s="34"/>
      <c r="L31" s="34"/>
      <c r="M31" s="186"/>
    </row>
    <row r="32" spans="4:13" x14ac:dyDescent="0.2">
      <c r="D32" s="46" t="s">
        <v>601</v>
      </c>
      <c r="E32" s="49" t="s">
        <v>64</v>
      </c>
      <c r="F32" s="47" t="s">
        <v>65</v>
      </c>
      <c r="G32" s="43" t="s">
        <v>14</v>
      </c>
      <c r="H32" s="48" t="s">
        <v>33</v>
      </c>
      <c r="I32" s="33">
        <v>288</v>
      </c>
      <c r="J32" s="34"/>
      <c r="K32" s="34"/>
      <c r="L32" s="34"/>
      <c r="M32" s="186"/>
    </row>
    <row r="33" spans="4:13" x14ac:dyDescent="0.2">
      <c r="D33" s="46" t="s">
        <v>602</v>
      </c>
      <c r="E33" s="49" t="s">
        <v>66</v>
      </c>
      <c r="F33" s="47" t="s">
        <v>67</v>
      </c>
      <c r="G33" s="43" t="s">
        <v>14</v>
      </c>
      <c r="H33" s="48" t="s">
        <v>44</v>
      </c>
      <c r="I33" s="33">
        <v>9.1199999999999992</v>
      </c>
      <c r="J33" s="34"/>
      <c r="K33" s="34"/>
      <c r="L33" s="34"/>
      <c r="M33" s="186"/>
    </row>
    <row r="34" spans="4:13" x14ac:dyDescent="0.2">
      <c r="D34" s="46" t="s">
        <v>603</v>
      </c>
      <c r="E34" s="49" t="s">
        <v>68</v>
      </c>
      <c r="F34" s="47" t="s">
        <v>69</v>
      </c>
      <c r="G34" s="43" t="s">
        <v>14</v>
      </c>
      <c r="H34" s="48" t="s">
        <v>33</v>
      </c>
      <c r="I34" s="33">
        <v>288</v>
      </c>
      <c r="J34" s="34"/>
      <c r="K34" s="34"/>
      <c r="L34" s="34"/>
      <c r="M34" s="186"/>
    </row>
    <row r="35" spans="4:13" x14ac:dyDescent="0.2">
      <c r="D35" s="46" t="s">
        <v>604</v>
      </c>
      <c r="E35" s="49" t="s">
        <v>70</v>
      </c>
      <c r="F35" s="47" t="s">
        <v>71</v>
      </c>
      <c r="G35" s="43" t="s">
        <v>14</v>
      </c>
      <c r="H35" s="48" t="s">
        <v>39</v>
      </c>
      <c r="I35" s="33">
        <v>83.3</v>
      </c>
      <c r="J35" s="34"/>
      <c r="K35" s="34"/>
      <c r="L35" s="34"/>
      <c r="M35" s="186"/>
    </row>
    <row r="36" spans="4:13" x14ac:dyDescent="0.2">
      <c r="D36" s="46" t="s">
        <v>605</v>
      </c>
      <c r="E36" s="49" t="s">
        <v>72</v>
      </c>
      <c r="F36" s="47" t="s">
        <v>73</v>
      </c>
      <c r="G36" s="43" t="s">
        <v>14</v>
      </c>
      <c r="H36" s="48" t="s">
        <v>33</v>
      </c>
      <c r="I36" s="33">
        <v>2</v>
      </c>
      <c r="J36" s="34"/>
      <c r="K36" s="34"/>
      <c r="L36" s="34"/>
      <c r="M36" s="186"/>
    </row>
    <row r="37" spans="4:13" x14ac:dyDescent="0.2">
      <c r="D37" s="46" t="s">
        <v>606</v>
      </c>
      <c r="E37" s="49" t="s">
        <v>74</v>
      </c>
      <c r="F37" s="47" t="s">
        <v>75</v>
      </c>
      <c r="G37" s="43" t="s">
        <v>14</v>
      </c>
      <c r="H37" s="48" t="s">
        <v>33</v>
      </c>
      <c r="I37" s="33">
        <v>3.5174999999999996</v>
      </c>
      <c r="J37" s="34"/>
      <c r="K37" s="34"/>
      <c r="L37" s="34"/>
      <c r="M37" s="186"/>
    </row>
    <row r="38" spans="4:13" x14ac:dyDescent="0.2">
      <c r="D38" s="46" t="s">
        <v>607</v>
      </c>
      <c r="E38" s="49" t="s">
        <v>576</v>
      </c>
      <c r="F38" s="47" t="s">
        <v>577</v>
      </c>
      <c r="G38" s="43" t="s">
        <v>14</v>
      </c>
      <c r="H38" s="48" t="s">
        <v>33</v>
      </c>
      <c r="I38" s="33">
        <v>10</v>
      </c>
      <c r="J38" s="34"/>
      <c r="K38" s="34"/>
      <c r="L38" s="34"/>
      <c r="M38" s="186"/>
    </row>
    <row r="39" spans="4:13" ht="15.75" x14ac:dyDescent="0.2">
      <c r="D39" s="22" t="s">
        <v>56</v>
      </c>
      <c r="E39" s="23" t="s">
        <v>76</v>
      </c>
      <c r="F39" s="24" t="s">
        <v>77</v>
      </c>
      <c r="G39" s="25"/>
      <c r="H39" s="23"/>
      <c r="I39" s="26"/>
      <c r="J39" s="27"/>
      <c r="K39" s="27"/>
      <c r="L39" s="27"/>
      <c r="M39" s="28"/>
    </row>
    <row r="40" spans="4:13" ht="15.75" x14ac:dyDescent="0.2">
      <c r="D40" s="51" t="s">
        <v>608</v>
      </c>
      <c r="E40" s="52" t="s">
        <v>78</v>
      </c>
      <c r="F40" s="53" t="s">
        <v>79</v>
      </c>
      <c r="G40" s="54"/>
      <c r="H40" s="52"/>
      <c r="I40" s="55"/>
      <c r="J40" s="56"/>
      <c r="K40" s="56"/>
      <c r="L40" s="56"/>
      <c r="M40" s="57"/>
    </row>
    <row r="41" spans="4:13" x14ac:dyDescent="0.2">
      <c r="D41" s="50" t="s">
        <v>609</v>
      </c>
      <c r="E41" s="49" t="s">
        <v>80</v>
      </c>
      <c r="F41" s="58" t="s">
        <v>81</v>
      </c>
      <c r="G41" s="59" t="s">
        <v>14</v>
      </c>
      <c r="H41" s="59" t="s">
        <v>44</v>
      </c>
      <c r="I41" s="41">
        <v>9.1</v>
      </c>
      <c r="J41" s="34"/>
      <c r="K41" s="34"/>
      <c r="L41" s="34"/>
      <c r="M41" s="186"/>
    </row>
    <row r="42" spans="4:13" x14ac:dyDescent="0.2">
      <c r="D42" s="50" t="s">
        <v>610</v>
      </c>
      <c r="E42" s="49" t="s">
        <v>82</v>
      </c>
      <c r="F42" s="60" t="s">
        <v>83</v>
      </c>
      <c r="G42" s="48" t="s">
        <v>14</v>
      </c>
      <c r="H42" s="48" t="s">
        <v>33</v>
      </c>
      <c r="I42" s="33">
        <v>91</v>
      </c>
      <c r="J42" s="34"/>
      <c r="K42" s="34"/>
      <c r="L42" s="34"/>
      <c r="M42" s="186"/>
    </row>
    <row r="43" spans="4:13" ht="15.75" x14ac:dyDescent="0.2">
      <c r="D43" s="51" t="s">
        <v>58</v>
      </c>
      <c r="E43" s="52" t="s">
        <v>84</v>
      </c>
      <c r="F43" s="53" t="s">
        <v>85</v>
      </c>
      <c r="G43" s="54"/>
      <c r="H43" s="52"/>
      <c r="I43" s="55"/>
      <c r="J43" s="56"/>
      <c r="K43" s="56"/>
      <c r="L43" s="56"/>
      <c r="M43" s="57"/>
    </row>
    <row r="44" spans="4:13" x14ac:dyDescent="0.2">
      <c r="D44" s="61" t="s">
        <v>611</v>
      </c>
      <c r="E44" s="49" t="s">
        <v>86</v>
      </c>
      <c r="F44" s="58" t="s">
        <v>87</v>
      </c>
      <c r="G44" s="59" t="s">
        <v>14</v>
      </c>
      <c r="H44" s="59" t="s">
        <v>33</v>
      </c>
      <c r="I44" s="62">
        <v>35.520000000000003</v>
      </c>
      <c r="J44" s="34"/>
      <c r="K44" s="34"/>
      <c r="L44" s="34"/>
      <c r="M44" s="186"/>
    </row>
    <row r="45" spans="4:13" x14ac:dyDescent="0.2">
      <c r="D45" s="61" t="s">
        <v>612</v>
      </c>
      <c r="E45" s="49" t="s">
        <v>88</v>
      </c>
      <c r="F45" s="58" t="s">
        <v>89</v>
      </c>
      <c r="G45" s="59" t="s">
        <v>14</v>
      </c>
      <c r="H45" s="59" t="s">
        <v>33</v>
      </c>
      <c r="I45" s="62">
        <v>18.5</v>
      </c>
      <c r="J45" s="34"/>
      <c r="K45" s="34"/>
      <c r="L45" s="34"/>
      <c r="M45" s="186"/>
    </row>
    <row r="46" spans="4:13" x14ac:dyDescent="0.2">
      <c r="D46" s="61" t="s">
        <v>613</v>
      </c>
      <c r="E46" s="49" t="s">
        <v>90</v>
      </c>
      <c r="F46" s="58" t="s">
        <v>91</v>
      </c>
      <c r="G46" s="59" t="s">
        <v>14</v>
      </c>
      <c r="H46" s="59" t="s">
        <v>15</v>
      </c>
      <c r="I46" s="62">
        <v>1</v>
      </c>
      <c r="J46" s="34"/>
      <c r="K46" s="34"/>
      <c r="L46" s="34"/>
      <c r="M46" s="186"/>
    </row>
    <row r="47" spans="4:13" x14ac:dyDescent="0.2">
      <c r="D47" s="61" t="s">
        <v>614</v>
      </c>
      <c r="E47" s="49" t="s">
        <v>92</v>
      </c>
      <c r="F47" s="58" t="s">
        <v>93</v>
      </c>
      <c r="G47" s="59" t="s">
        <v>14</v>
      </c>
      <c r="H47" s="59" t="s">
        <v>36</v>
      </c>
      <c r="I47" s="62">
        <v>2</v>
      </c>
      <c r="J47" s="34"/>
      <c r="K47" s="34"/>
      <c r="L47" s="34"/>
      <c r="M47" s="186"/>
    </row>
    <row r="48" spans="4:13" x14ac:dyDescent="0.2">
      <c r="D48" s="61" t="s">
        <v>615</v>
      </c>
      <c r="E48" s="49" t="s">
        <v>94</v>
      </c>
      <c r="F48" s="60" t="s">
        <v>95</v>
      </c>
      <c r="G48" s="59" t="s">
        <v>14</v>
      </c>
      <c r="H48" s="48" t="s">
        <v>39</v>
      </c>
      <c r="I48" s="62">
        <v>3.5</v>
      </c>
      <c r="J48" s="34"/>
      <c r="K48" s="34"/>
      <c r="L48" s="34"/>
      <c r="M48" s="186"/>
    </row>
    <row r="49" spans="4:13" x14ac:dyDescent="0.2">
      <c r="D49" s="61" t="s">
        <v>616</v>
      </c>
      <c r="E49" s="49" t="s">
        <v>565</v>
      </c>
      <c r="F49" s="60" t="s">
        <v>564</v>
      </c>
      <c r="G49" s="59" t="s">
        <v>14</v>
      </c>
      <c r="H49" s="48" t="s">
        <v>36</v>
      </c>
      <c r="I49" s="62">
        <v>2</v>
      </c>
      <c r="J49" s="34"/>
      <c r="K49" s="34"/>
      <c r="L49" s="34"/>
      <c r="M49" s="186"/>
    </row>
    <row r="50" spans="4:13" ht="15.75" x14ac:dyDescent="0.2">
      <c r="D50" s="51" t="s">
        <v>60</v>
      </c>
      <c r="E50" s="52" t="s">
        <v>96</v>
      </c>
      <c r="F50" s="53" t="s">
        <v>97</v>
      </c>
      <c r="G50" s="54"/>
      <c r="H50" s="52"/>
      <c r="I50" s="55"/>
      <c r="J50" s="56"/>
      <c r="K50" s="56"/>
      <c r="L50" s="56"/>
      <c r="M50" s="57"/>
    </row>
    <row r="51" spans="4:13" x14ac:dyDescent="0.2">
      <c r="D51" s="29" t="s">
        <v>617</v>
      </c>
      <c r="E51" s="38" t="s">
        <v>98</v>
      </c>
      <c r="F51" s="58" t="s">
        <v>99</v>
      </c>
      <c r="G51" s="59" t="s">
        <v>14</v>
      </c>
      <c r="H51" s="59" t="s">
        <v>36</v>
      </c>
      <c r="I51" s="33">
        <v>2</v>
      </c>
      <c r="J51" s="34"/>
      <c r="K51" s="34"/>
      <c r="L51" s="34"/>
      <c r="M51" s="186"/>
    </row>
    <row r="52" spans="4:13" ht="15.75" x14ac:dyDescent="0.2">
      <c r="D52" s="22" t="s">
        <v>618</v>
      </c>
      <c r="E52" s="23" t="s">
        <v>100</v>
      </c>
      <c r="F52" s="24" t="s">
        <v>101</v>
      </c>
      <c r="G52" s="25"/>
      <c r="H52" s="23"/>
      <c r="I52" s="26"/>
      <c r="J52" s="27"/>
      <c r="K52" s="27"/>
      <c r="L52" s="27"/>
      <c r="M52" s="28"/>
    </row>
    <row r="53" spans="4:13" s="125" customFormat="1" ht="15.75" x14ac:dyDescent="0.2">
      <c r="D53" s="51" t="s">
        <v>619</v>
      </c>
      <c r="E53" s="52" t="s">
        <v>102</v>
      </c>
      <c r="F53" s="53" t="s">
        <v>103</v>
      </c>
      <c r="G53" s="54"/>
      <c r="H53" s="52"/>
      <c r="I53" s="55"/>
      <c r="J53" s="56"/>
      <c r="K53" s="56"/>
      <c r="L53" s="56"/>
      <c r="M53" s="57"/>
    </row>
    <row r="54" spans="4:13" s="125" customFormat="1" ht="15.75" x14ac:dyDescent="0.2">
      <c r="D54" s="63" t="s">
        <v>620</v>
      </c>
      <c r="E54" s="64" t="s">
        <v>396</v>
      </c>
      <c r="F54" s="65" t="s">
        <v>397</v>
      </c>
      <c r="G54" s="66"/>
      <c r="H54" s="64"/>
      <c r="I54" s="67"/>
      <c r="J54" s="68"/>
      <c r="K54" s="68"/>
      <c r="L54" s="68"/>
      <c r="M54" s="69"/>
    </row>
    <row r="55" spans="4:13" s="125" customFormat="1" ht="15.75" x14ac:dyDescent="0.2">
      <c r="D55" s="130" t="s">
        <v>621</v>
      </c>
      <c r="E55" s="131" t="s">
        <v>398</v>
      </c>
      <c r="F55" s="136" t="s">
        <v>399</v>
      </c>
      <c r="G55" s="132"/>
      <c r="H55" s="131"/>
      <c r="I55" s="133"/>
      <c r="J55" s="134"/>
      <c r="K55" s="134"/>
      <c r="L55" s="134"/>
      <c r="M55" s="135"/>
    </row>
    <row r="56" spans="4:13" s="125" customFormat="1" x14ac:dyDescent="0.2">
      <c r="D56" s="126" t="s">
        <v>622</v>
      </c>
      <c r="E56" s="127" t="s">
        <v>400</v>
      </c>
      <c r="F56" s="138" t="s">
        <v>401</v>
      </c>
      <c r="G56" s="59" t="s">
        <v>14</v>
      </c>
      <c r="H56" s="127" t="s">
        <v>15</v>
      </c>
      <c r="I56" s="128">
        <v>1</v>
      </c>
      <c r="J56" s="34"/>
      <c r="K56" s="34"/>
      <c r="L56" s="42"/>
      <c r="M56" s="186"/>
    </row>
    <row r="57" spans="4:13" s="125" customFormat="1" x14ac:dyDescent="0.2">
      <c r="D57" s="126" t="s">
        <v>623</v>
      </c>
      <c r="E57" s="127" t="s">
        <v>402</v>
      </c>
      <c r="F57" s="138" t="s">
        <v>403</v>
      </c>
      <c r="G57" s="59" t="s">
        <v>14</v>
      </c>
      <c r="H57" s="127" t="s">
        <v>15</v>
      </c>
      <c r="I57" s="128">
        <v>1</v>
      </c>
      <c r="J57" s="34"/>
      <c r="K57" s="34"/>
      <c r="L57" s="42"/>
      <c r="M57" s="186"/>
    </row>
    <row r="58" spans="4:13" s="125" customFormat="1" x14ac:dyDescent="0.2">
      <c r="D58" s="126" t="s">
        <v>624</v>
      </c>
      <c r="E58" s="127" t="s">
        <v>404</v>
      </c>
      <c r="F58" s="138" t="s">
        <v>405</v>
      </c>
      <c r="G58" s="59" t="s">
        <v>14</v>
      </c>
      <c r="H58" s="127" t="s">
        <v>36</v>
      </c>
      <c r="I58" s="128">
        <v>1</v>
      </c>
      <c r="J58" s="34"/>
      <c r="K58" s="34"/>
      <c r="L58" s="42"/>
      <c r="M58" s="186"/>
    </row>
    <row r="59" spans="4:13" s="125" customFormat="1" ht="15.75" x14ac:dyDescent="0.2">
      <c r="D59" s="130" t="s">
        <v>625</v>
      </c>
      <c r="E59" s="131" t="s">
        <v>406</v>
      </c>
      <c r="F59" s="136" t="s">
        <v>407</v>
      </c>
      <c r="G59" s="132"/>
      <c r="H59" s="131"/>
      <c r="I59" s="133"/>
      <c r="J59" s="134"/>
      <c r="K59" s="134"/>
      <c r="L59" s="134"/>
      <c r="M59" s="135"/>
    </row>
    <row r="60" spans="4:13" s="125" customFormat="1" x14ac:dyDescent="0.2">
      <c r="D60" s="126" t="s">
        <v>626</v>
      </c>
      <c r="E60" s="127" t="s">
        <v>408</v>
      </c>
      <c r="F60" s="138" t="s">
        <v>566</v>
      </c>
      <c r="G60" s="59" t="s">
        <v>14</v>
      </c>
      <c r="H60" s="127" t="s">
        <v>36</v>
      </c>
      <c r="I60" s="128">
        <v>1</v>
      </c>
      <c r="J60" s="34"/>
      <c r="K60" s="34"/>
      <c r="L60" s="42"/>
      <c r="M60" s="186"/>
    </row>
    <row r="61" spans="4:13" s="125" customFormat="1" x14ac:dyDescent="0.2">
      <c r="D61" s="126" t="s">
        <v>627</v>
      </c>
      <c r="E61" s="127" t="s">
        <v>409</v>
      </c>
      <c r="F61" s="138" t="s">
        <v>567</v>
      </c>
      <c r="G61" s="59" t="s">
        <v>14</v>
      </c>
      <c r="H61" s="127" t="s">
        <v>36</v>
      </c>
      <c r="I61" s="128">
        <v>1</v>
      </c>
      <c r="J61" s="34"/>
      <c r="K61" s="34"/>
      <c r="L61" s="42"/>
      <c r="M61" s="186"/>
    </row>
    <row r="62" spans="4:13" s="125" customFormat="1" x14ac:dyDescent="0.2">
      <c r="D62" s="126" t="s">
        <v>628</v>
      </c>
      <c r="E62" s="127" t="s">
        <v>410</v>
      </c>
      <c r="F62" s="138" t="s">
        <v>568</v>
      </c>
      <c r="G62" s="59" t="s">
        <v>14</v>
      </c>
      <c r="H62" s="127" t="s">
        <v>36</v>
      </c>
      <c r="I62" s="128">
        <v>1</v>
      </c>
      <c r="J62" s="34"/>
      <c r="K62" s="34"/>
      <c r="L62" s="42"/>
      <c r="M62" s="186"/>
    </row>
    <row r="63" spans="4:13" s="125" customFormat="1" ht="15.75" x14ac:dyDescent="0.2">
      <c r="D63" s="130" t="s">
        <v>629</v>
      </c>
      <c r="E63" s="131" t="s">
        <v>411</v>
      </c>
      <c r="F63" s="136" t="s">
        <v>412</v>
      </c>
      <c r="G63" s="132"/>
      <c r="H63" s="131"/>
      <c r="I63" s="133"/>
      <c r="J63" s="134"/>
      <c r="K63" s="134"/>
      <c r="L63" s="134"/>
      <c r="M63" s="135"/>
    </row>
    <row r="64" spans="4:13" s="125" customFormat="1" ht="30" x14ac:dyDescent="0.2">
      <c r="D64" s="126" t="s">
        <v>630</v>
      </c>
      <c r="E64" s="127" t="s">
        <v>413</v>
      </c>
      <c r="F64" s="138" t="s">
        <v>414</v>
      </c>
      <c r="G64" s="59" t="s">
        <v>14</v>
      </c>
      <c r="H64" s="127" t="s">
        <v>15</v>
      </c>
      <c r="I64" s="128">
        <v>1</v>
      </c>
      <c r="J64" s="34"/>
      <c r="K64" s="34"/>
      <c r="L64" s="42"/>
      <c r="M64" s="186"/>
    </row>
    <row r="65" spans="4:13" s="125" customFormat="1" x14ac:dyDescent="0.2">
      <c r="D65" s="126" t="s">
        <v>631</v>
      </c>
      <c r="E65" s="127" t="s">
        <v>415</v>
      </c>
      <c r="F65" s="138" t="s">
        <v>416</v>
      </c>
      <c r="G65" s="59" t="s">
        <v>14</v>
      </c>
      <c r="H65" s="127" t="s">
        <v>39</v>
      </c>
      <c r="I65" s="128">
        <v>120</v>
      </c>
      <c r="J65" s="34"/>
      <c r="K65" s="34"/>
      <c r="L65" s="42"/>
      <c r="M65" s="186"/>
    </row>
    <row r="66" spans="4:13" s="125" customFormat="1" x14ac:dyDescent="0.2">
      <c r="D66" s="126" t="s">
        <v>632</v>
      </c>
      <c r="E66" s="127" t="s">
        <v>417</v>
      </c>
      <c r="F66" s="211" t="s">
        <v>585</v>
      </c>
      <c r="G66" s="59" t="s">
        <v>14</v>
      </c>
      <c r="H66" s="127" t="s">
        <v>39</v>
      </c>
      <c r="I66" s="128">
        <v>275</v>
      </c>
      <c r="J66" s="34"/>
      <c r="K66" s="34"/>
      <c r="L66" s="42"/>
      <c r="M66" s="186"/>
    </row>
    <row r="67" spans="4:13" s="125" customFormat="1" x14ac:dyDescent="0.2">
      <c r="D67" s="126" t="s">
        <v>633</v>
      </c>
      <c r="E67" s="127" t="s">
        <v>418</v>
      </c>
      <c r="F67" s="211" t="s">
        <v>586</v>
      </c>
      <c r="G67" s="59" t="s">
        <v>14</v>
      </c>
      <c r="H67" s="127" t="s">
        <v>39</v>
      </c>
      <c r="I67" s="128">
        <v>187.00000000000003</v>
      </c>
      <c r="J67" s="34"/>
      <c r="K67" s="34"/>
      <c r="L67" s="42"/>
      <c r="M67" s="186"/>
    </row>
    <row r="68" spans="4:13" s="125" customFormat="1" ht="30" x14ac:dyDescent="0.2">
      <c r="D68" s="126" t="s">
        <v>634</v>
      </c>
      <c r="E68" s="127" t="s">
        <v>419</v>
      </c>
      <c r="F68" s="211" t="s">
        <v>587</v>
      </c>
      <c r="G68" s="59" t="s">
        <v>14</v>
      </c>
      <c r="H68" s="127" t="s">
        <v>39</v>
      </c>
      <c r="I68" s="128">
        <v>187.00000000000003</v>
      </c>
      <c r="J68" s="34"/>
      <c r="K68" s="34"/>
      <c r="L68" s="42"/>
      <c r="M68" s="186"/>
    </row>
    <row r="69" spans="4:13" s="125" customFormat="1" x14ac:dyDescent="0.2">
      <c r="D69" s="126" t="s">
        <v>635</v>
      </c>
      <c r="E69" s="127" t="s">
        <v>420</v>
      </c>
      <c r="F69" s="211" t="s">
        <v>421</v>
      </c>
      <c r="G69" s="59" t="s">
        <v>14</v>
      </c>
      <c r="H69" s="127" t="s">
        <v>39</v>
      </c>
      <c r="I69" s="128">
        <v>25</v>
      </c>
      <c r="J69" s="34"/>
      <c r="K69" s="34"/>
      <c r="L69" s="42"/>
      <c r="M69" s="186"/>
    </row>
    <row r="70" spans="4:13" s="125" customFormat="1" x14ac:dyDescent="0.2">
      <c r="D70" s="126" t="s">
        <v>636</v>
      </c>
      <c r="E70" s="127" t="s">
        <v>422</v>
      </c>
      <c r="F70" s="211" t="s">
        <v>423</v>
      </c>
      <c r="G70" s="59" t="s">
        <v>14</v>
      </c>
      <c r="H70" s="127" t="s">
        <v>39</v>
      </c>
      <c r="I70" s="128">
        <v>15</v>
      </c>
      <c r="J70" s="34"/>
      <c r="K70" s="34"/>
      <c r="L70" s="42"/>
      <c r="M70" s="186"/>
    </row>
    <row r="71" spans="4:13" s="125" customFormat="1" ht="30" x14ac:dyDescent="0.2">
      <c r="D71" s="126" t="s">
        <v>637</v>
      </c>
      <c r="E71" s="127" t="s">
        <v>424</v>
      </c>
      <c r="F71" s="211" t="s">
        <v>425</v>
      </c>
      <c r="G71" s="59" t="s">
        <v>14</v>
      </c>
      <c r="H71" s="127" t="s">
        <v>39</v>
      </c>
      <c r="I71" s="128">
        <v>220</v>
      </c>
      <c r="J71" s="34"/>
      <c r="K71" s="34"/>
      <c r="L71" s="42"/>
      <c r="M71" s="186"/>
    </row>
    <row r="72" spans="4:13" s="125" customFormat="1" x14ac:dyDescent="0.2">
      <c r="D72" s="126" t="s">
        <v>638</v>
      </c>
      <c r="E72" s="127" t="s">
        <v>426</v>
      </c>
      <c r="F72" s="211" t="s">
        <v>588</v>
      </c>
      <c r="G72" s="59" t="s">
        <v>14</v>
      </c>
      <c r="H72" s="127" t="s">
        <v>36</v>
      </c>
      <c r="I72" s="128">
        <v>22</v>
      </c>
      <c r="J72" s="34"/>
      <c r="K72" s="34"/>
      <c r="L72" s="42"/>
      <c r="M72" s="186"/>
    </row>
    <row r="73" spans="4:13" s="125" customFormat="1" x14ac:dyDescent="0.2">
      <c r="D73" s="126" t="s">
        <v>639</v>
      </c>
      <c r="E73" s="127" t="s">
        <v>427</v>
      </c>
      <c r="F73" s="211" t="s">
        <v>589</v>
      </c>
      <c r="G73" s="59" t="s">
        <v>14</v>
      </c>
      <c r="H73" s="127" t="s">
        <v>36</v>
      </c>
      <c r="I73" s="128">
        <v>3</v>
      </c>
      <c r="J73" s="34"/>
      <c r="K73" s="34"/>
      <c r="L73" s="42"/>
      <c r="M73" s="186"/>
    </row>
    <row r="74" spans="4:13" s="125" customFormat="1" x14ac:dyDescent="0.2">
      <c r="D74" s="126" t="s">
        <v>640</v>
      </c>
      <c r="E74" s="127" t="s">
        <v>428</v>
      </c>
      <c r="F74" s="211" t="s">
        <v>590</v>
      </c>
      <c r="G74" s="59" t="s">
        <v>14</v>
      </c>
      <c r="H74" s="127" t="s">
        <v>36</v>
      </c>
      <c r="I74" s="128">
        <v>5</v>
      </c>
      <c r="J74" s="34"/>
      <c r="K74" s="34"/>
      <c r="L74" s="42"/>
      <c r="M74" s="186"/>
    </row>
    <row r="75" spans="4:13" s="125" customFormat="1" x14ac:dyDescent="0.2">
      <c r="D75" s="126" t="s">
        <v>641</v>
      </c>
      <c r="E75" s="127" t="s">
        <v>429</v>
      </c>
      <c r="F75" s="138" t="s">
        <v>430</v>
      </c>
      <c r="G75" s="59" t="s">
        <v>14</v>
      </c>
      <c r="H75" s="127" t="s">
        <v>36</v>
      </c>
      <c r="I75" s="128">
        <v>5</v>
      </c>
      <c r="J75" s="34"/>
      <c r="K75" s="34"/>
      <c r="L75" s="42"/>
      <c r="M75" s="186"/>
    </row>
    <row r="76" spans="4:13" s="125" customFormat="1" x14ac:dyDescent="0.2">
      <c r="D76" s="126" t="s">
        <v>642</v>
      </c>
      <c r="E76" s="127" t="s">
        <v>431</v>
      </c>
      <c r="F76" s="138" t="s">
        <v>432</v>
      </c>
      <c r="G76" s="59" t="s">
        <v>14</v>
      </c>
      <c r="H76" s="127" t="s">
        <v>36</v>
      </c>
      <c r="I76" s="128">
        <v>23</v>
      </c>
      <c r="J76" s="34"/>
      <c r="K76" s="34"/>
      <c r="L76" s="42"/>
      <c r="M76" s="186"/>
    </row>
    <row r="77" spans="4:13" s="125" customFormat="1" x14ac:dyDescent="0.2">
      <c r="D77" s="126" t="s">
        <v>643</v>
      </c>
      <c r="E77" s="127" t="s">
        <v>433</v>
      </c>
      <c r="F77" s="138" t="s">
        <v>434</v>
      </c>
      <c r="G77" s="59" t="s">
        <v>14</v>
      </c>
      <c r="H77" s="127" t="s">
        <v>36</v>
      </c>
      <c r="I77" s="128">
        <v>37</v>
      </c>
      <c r="J77" s="34"/>
      <c r="K77" s="34"/>
      <c r="L77" s="42"/>
      <c r="M77" s="186"/>
    </row>
    <row r="78" spans="4:13" s="125" customFormat="1" ht="15.75" x14ac:dyDescent="0.2">
      <c r="D78" s="130" t="s">
        <v>644</v>
      </c>
      <c r="E78" s="131" t="s">
        <v>435</v>
      </c>
      <c r="F78" s="136" t="s">
        <v>436</v>
      </c>
      <c r="G78" s="132"/>
      <c r="H78" s="131"/>
      <c r="I78" s="133"/>
      <c r="J78" s="134"/>
      <c r="K78" s="134"/>
      <c r="L78" s="134"/>
      <c r="M78" s="135"/>
    </row>
    <row r="79" spans="4:13" s="125" customFormat="1" x14ac:dyDescent="0.2">
      <c r="D79" s="126" t="s">
        <v>645</v>
      </c>
      <c r="E79" s="127" t="s">
        <v>437</v>
      </c>
      <c r="F79" s="138" t="s">
        <v>438</v>
      </c>
      <c r="G79" s="59" t="s">
        <v>14</v>
      </c>
      <c r="H79" s="127" t="s">
        <v>39</v>
      </c>
      <c r="I79" s="128">
        <v>8.8000000000000007</v>
      </c>
      <c r="J79" s="34"/>
      <c r="K79" s="34"/>
      <c r="L79" s="42"/>
      <c r="M79" s="186"/>
    </row>
    <row r="80" spans="4:13" s="125" customFormat="1" x14ac:dyDescent="0.2">
      <c r="D80" s="126" t="s">
        <v>646</v>
      </c>
      <c r="E80" s="127" t="s">
        <v>439</v>
      </c>
      <c r="F80" s="138" t="s">
        <v>440</v>
      </c>
      <c r="G80" s="59" t="s">
        <v>14</v>
      </c>
      <c r="H80" s="127" t="s">
        <v>39</v>
      </c>
      <c r="I80" s="128">
        <v>72.600000000000009</v>
      </c>
      <c r="J80" s="34"/>
      <c r="K80" s="34"/>
      <c r="L80" s="42"/>
      <c r="M80" s="186"/>
    </row>
    <row r="81" spans="4:13" s="125" customFormat="1" x14ac:dyDescent="0.2">
      <c r="D81" s="126" t="s">
        <v>647</v>
      </c>
      <c r="E81" s="127" t="s">
        <v>441</v>
      </c>
      <c r="F81" s="138" t="s">
        <v>442</v>
      </c>
      <c r="G81" s="59" t="s">
        <v>14</v>
      </c>
      <c r="H81" s="127" t="s">
        <v>39</v>
      </c>
      <c r="I81" s="128">
        <v>72.599999999999994</v>
      </c>
      <c r="J81" s="34"/>
      <c r="K81" s="34"/>
      <c r="L81" s="42"/>
      <c r="M81" s="186"/>
    </row>
    <row r="82" spans="4:13" s="125" customFormat="1" x14ac:dyDescent="0.2">
      <c r="D82" s="126" t="s">
        <v>648</v>
      </c>
      <c r="E82" s="127" t="s">
        <v>443</v>
      </c>
      <c r="F82" s="138" t="s">
        <v>444</v>
      </c>
      <c r="G82" s="59" t="s">
        <v>14</v>
      </c>
      <c r="H82" s="127" t="s">
        <v>39</v>
      </c>
      <c r="I82" s="128">
        <v>55</v>
      </c>
      <c r="J82" s="34"/>
      <c r="K82" s="34"/>
      <c r="L82" s="42"/>
      <c r="M82" s="186"/>
    </row>
    <row r="83" spans="4:13" s="125" customFormat="1" x14ac:dyDescent="0.2">
      <c r="D83" s="126" t="s">
        <v>649</v>
      </c>
      <c r="E83" s="127" t="s">
        <v>445</v>
      </c>
      <c r="F83" s="138" t="s">
        <v>446</v>
      </c>
      <c r="G83" s="59" t="s">
        <v>14</v>
      </c>
      <c r="H83" s="127" t="s">
        <v>39</v>
      </c>
      <c r="I83" s="128">
        <v>1364</v>
      </c>
      <c r="J83" s="34"/>
      <c r="K83" s="34"/>
      <c r="L83" s="42"/>
      <c r="M83" s="186"/>
    </row>
    <row r="84" spans="4:13" s="125" customFormat="1" x14ac:dyDescent="0.2">
      <c r="D84" s="126" t="s">
        <v>650</v>
      </c>
      <c r="E84" s="127" t="s">
        <v>447</v>
      </c>
      <c r="F84" s="138" t="s">
        <v>448</v>
      </c>
      <c r="G84" s="59" t="s">
        <v>14</v>
      </c>
      <c r="H84" s="127" t="s">
        <v>39</v>
      </c>
      <c r="I84" s="128">
        <v>638</v>
      </c>
      <c r="J84" s="34"/>
      <c r="K84" s="34"/>
      <c r="L84" s="42"/>
      <c r="M84" s="186"/>
    </row>
    <row r="85" spans="4:13" s="125" customFormat="1" ht="15.75" x14ac:dyDescent="0.2">
      <c r="D85" s="130" t="s">
        <v>651</v>
      </c>
      <c r="E85" s="131" t="s">
        <v>449</v>
      </c>
      <c r="F85" s="136" t="s">
        <v>450</v>
      </c>
      <c r="G85" s="132"/>
      <c r="H85" s="131"/>
      <c r="I85" s="133"/>
      <c r="J85" s="134"/>
      <c r="K85" s="134"/>
      <c r="L85" s="134"/>
      <c r="M85" s="135"/>
    </row>
    <row r="86" spans="4:13" s="125" customFormat="1" x14ac:dyDescent="0.2">
      <c r="D86" s="126" t="s">
        <v>652</v>
      </c>
      <c r="E86" s="127" t="s">
        <v>451</v>
      </c>
      <c r="F86" s="138" t="s">
        <v>452</v>
      </c>
      <c r="G86" s="59" t="s">
        <v>14</v>
      </c>
      <c r="H86" s="127" t="s">
        <v>36</v>
      </c>
      <c r="I86" s="128">
        <v>5</v>
      </c>
      <c r="J86" s="34"/>
      <c r="K86" s="34"/>
      <c r="L86" s="42"/>
      <c r="M86" s="186"/>
    </row>
    <row r="87" spans="4:13" s="125" customFormat="1" x14ac:dyDescent="0.2">
      <c r="D87" s="126" t="s">
        <v>653</v>
      </c>
      <c r="E87" s="127" t="s">
        <v>453</v>
      </c>
      <c r="F87" s="138" t="s">
        <v>454</v>
      </c>
      <c r="G87" s="59" t="s">
        <v>14</v>
      </c>
      <c r="H87" s="127" t="s">
        <v>36</v>
      </c>
      <c r="I87" s="128">
        <v>10</v>
      </c>
      <c r="J87" s="34"/>
      <c r="K87" s="34"/>
      <c r="L87" s="42"/>
      <c r="M87" s="186"/>
    </row>
    <row r="88" spans="4:13" s="125" customFormat="1" x14ac:dyDescent="0.2">
      <c r="D88" s="126" t="s">
        <v>654</v>
      </c>
      <c r="E88" s="127" t="s">
        <v>455</v>
      </c>
      <c r="F88" s="138" t="s">
        <v>456</v>
      </c>
      <c r="G88" s="59" t="s">
        <v>14</v>
      </c>
      <c r="H88" s="127" t="s">
        <v>36</v>
      </c>
      <c r="I88" s="128">
        <v>5</v>
      </c>
      <c r="J88" s="34"/>
      <c r="K88" s="34"/>
      <c r="L88" s="42"/>
      <c r="M88" s="186"/>
    </row>
    <row r="89" spans="4:13" s="125" customFormat="1" ht="30" x14ac:dyDescent="0.2">
      <c r="D89" s="126" t="s">
        <v>655</v>
      </c>
      <c r="E89" s="127" t="s">
        <v>457</v>
      </c>
      <c r="F89" s="138" t="s">
        <v>458</v>
      </c>
      <c r="G89" s="59" t="s">
        <v>14</v>
      </c>
      <c r="H89" s="127" t="s">
        <v>36</v>
      </c>
      <c r="I89" s="128">
        <v>22</v>
      </c>
      <c r="J89" s="34"/>
      <c r="K89" s="34"/>
      <c r="L89" s="42"/>
      <c r="M89" s="186"/>
    </row>
    <row r="90" spans="4:13" s="125" customFormat="1" x14ac:dyDescent="0.2">
      <c r="D90" s="126" t="s">
        <v>656</v>
      </c>
      <c r="E90" s="127" t="s">
        <v>459</v>
      </c>
      <c r="F90" s="138" t="s">
        <v>460</v>
      </c>
      <c r="G90" s="59" t="s">
        <v>14</v>
      </c>
      <c r="H90" s="127" t="s">
        <v>36</v>
      </c>
      <c r="I90" s="128">
        <v>3</v>
      </c>
      <c r="J90" s="34"/>
      <c r="K90" s="34"/>
      <c r="L90" s="42"/>
      <c r="M90" s="186"/>
    </row>
    <row r="91" spans="4:13" s="125" customFormat="1" ht="45" x14ac:dyDescent="0.2">
      <c r="D91" s="126" t="s">
        <v>657</v>
      </c>
      <c r="E91" s="127" t="s">
        <v>461</v>
      </c>
      <c r="F91" s="138" t="s">
        <v>462</v>
      </c>
      <c r="G91" s="59" t="s">
        <v>14</v>
      </c>
      <c r="H91" s="127" t="s">
        <v>36</v>
      </c>
      <c r="I91" s="128">
        <v>6</v>
      </c>
      <c r="J91" s="34"/>
      <c r="K91" s="34"/>
      <c r="L91" s="42"/>
      <c r="M91" s="186"/>
    </row>
    <row r="92" spans="4:13" s="125" customFormat="1" x14ac:dyDescent="0.2">
      <c r="D92" s="126" t="s">
        <v>658</v>
      </c>
      <c r="E92" s="127" t="s">
        <v>463</v>
      </c>
      <c r="F92" s="138" t="s">
        <v>464</v>
      </c>
      <c r="G92" s="59" t="s">
        <v>14</v>
      </c>
      <c r="H92" s="127" t="s">
        <v>36</v>
      </c>
      <c r="I92" s="128">
        <v>5</v>
      </c>
      <c r="J92" s="34"/>
      <c r="K92" s="34"/>
      <c r="L92" s="42"/>
      <c r="M92" s="186"/>
    </row>
    <row r="93" spans="4:13" s="125" customFormat="1" x14ac:dyDescent="0.2">
      <c r="D93" s="126" t="s">
        <v>659</v>
      </c>
      <c r="E93" s="127" t="s">
        <v>465</v>
      </c>
      <c r="F93" s="138" t="s">
        <v>466</v>
      </c>
      <c r="G93" s="59" t="s">
        <v>14</v>
      </c>
      <c r="H93" s="127" t="s">
        <v>36</v>
      </c>
      <c r="I93" s="128">
        <v>5</v>
      </c>
      <c r="J93" s="34"/>
      <c r="K93" s="34"/>
      <c r="L93" s="42"/>
      <c r="M93" s="186"/>
    </row>
    <row r="94" spans="4:13" s="125" customFormat="1" ht="15.75" x14ac:dyDescent="0.2">
      <c r="D94" s="130" t="s">
        <v>660</v>
      </c>
      <c r="E94" s="131" t="s">
        <v>467</v>
      </c>
      <c r="F94" s="136" t="s">
        <v>468</v>
      </c>
      <c r="G94" s="132"/>
      <c r="H94" s="131"/>
      <c r="I94" s="133"/>
      <c r="J94" s="134"/>
      <c r="K94" s="134"/>
      <c r="L94" s="134"/>
      <c r="M94" s="135"/>
    </row>
    <row r="95" spans="4:13" s="125" customFormat="1" x14ac:dyDescent="0.2">
      <c r="D95" s="126" t="s">
        <v>661</v>
      </c>
      <c r="E95" s="127" t="s">
        <v>469</v>
      </c>
      <c r="F95" s="138" t="s">
        <v>470</v>
      </c>
      <c r="G95" s="59" t="s">
        <v>14</v>
      </c>
      <c r="H95" s="127" t="s">
        <v>36</v>
      </c>
      <c r="I95" s="128">
        <v>24</v>
      </c>
      <c r="J95" s="34"/>
      <c r="K95" s="34"/>
      <c r="L95" s="42"/>
      <c r="M95" s="186"/>
    </row>
    <row r="96" spans="4:13" s="125" customFormat="1" x14ac:dyDescent="0.2">
      <c r="D96" s="126" t="s">
        <v>662</v>
      </c>
      <c r="E96" s="127" t="s">
        <v>471</v>
      </c>
      <c r="F96" s="138" t="s">
        <v>472</v>
      </c>
      <c r="G96" s="59" t="s">
        <v>14</v>
      </c>
      <c r="H96" s="127" t="s">
        <v>36</v>
      </c>
      <c r="I96" s="128">
        <v>4</v>
      </c>
      <c r="J96" s="34"/>
      <c r="K96" s="34"/>
      <c r="L96" s="42"/>
      <c r="M96" s="186"/>
    </row>
    <row r="97" spans="4:13" s="125" customFormat="1" x14ac:dyDescent="0.2">
      <c r="D97" s="126" t="s">
        <v>663</v>
      </c>
      <c r="E97" s="127" t="s">
        <v>473</v>
      </c>
      <c r="F97" s="138" t="s">
        <v>474</v>
      </c>
      <c r="G97" s="59" t="s">
        <v>14</v>
      </c>
      <c r="H97" s="127" t="s">
        <v>36</v>
      </c>
      <c r="I97" s="128">
        <v>9</v>
      </c>
      <c r="J97" s="34"/>
      <c r="K97" s="34"/>
      <c r="L97" s="42"/>
      <c r="M97" s="186"/>
    </row>
    <row r="98" spans="4:13" s="125" customFormat="1" ht="15.75" x14ac:dyDescent="0.2">
      <c r="D98" s="63" t="s">
        <v>664</v>
      </c>
      <c r="E98" s="64" t="s">
        <v>475</v>
      </c>
      <c r="F98" s="65" t="s">
        <v>476</v>
      </c>
      <c r="G98" s="66"/>
      <c r="H98" s="64"/>
      <c r="I98" s="67"/>
      <c r="J98" s="68"/>
      <c r="K98" s="68"/>
      <c r="L98" s="68"/>
      <c r="M98" s="69"/>
    </row>
    <row r="99" spans="4:13" s="125" customFormat="1" x14ac:dyDescent="0.2">
      <c r="D99" s="126" t="s">
        <v>665</v>
      </c>
      <c r="E99" s="127" t="s">
        <v>477</v>
      </c>
      <c r="F99" s="137" t="s">
        <v>478</v>
      </c>
      <c r="G99" s="59" t="s">
        <v>14</v>
      </c>
      <c r="H99" s="127" t="s">
        <v>39</v>
      </c>
      <c r="I99" s="128">
        <v>150</v>
      </c>
      <c r="J99" s="34"/>
      <c r="K99" s="34"/>
      <c r="L99" s="42"/>
      <c r="M99" s="186"/>
    </row>
    <row r="100" spans="4:13" s="125" customFormat="1" x14ac:dyDescent="0.2">
      <c r="D100" s="126" t="s">
        <v>666</v>
      </c>
      <c r="E100" s="127" t="s">
        <v>479</v>
      </c>
      <c r="F100" s="137" t="s">
        <v>480</v>
      </c>
      <c r="G100" s="59" t="s">
        <v>14</v>
      </c>
      <c r="H100" s="127" t="s">
        <v>148</v>
      </c>
      <c r="I100" s="128">
        <v>7</v>
      </c>
      <c r="J100" s="34"/>
      <c r="K100" s="34"/>
      <c r="L100" s="42"/>
      <c r="M100" s="186"/>
    </row>
    <row r="101" spans="4:13" s="125" customFormat="1" ht="15.75" x14ac:dyDescent="0.2">
      <c r="D101" s="130" t="s">
        <v>667</v>
      </c>
      <c r="E101" s="131" t="s">
        <v>481</v>
      </c>
      <c r="F101" s="136" t="s">
        <v>482</v>
      </c>
      <c r="G101" s="132"/>
      <c r="H101" s="131"/>
      <c r="I101" s="133"/>
      <c r="J101" s="134"/>
      <c r="K101" s="134"/>
      <c r="L101" s="134"/>
      <c r="M101" s="135"/>
    </row>
    <row r="102" spans="4:13" s="125" customFormat="1" x14ac:dyDescent="0.2">
      <c r="D102" s="126" t="s">
        <v>668</v>
      </c>
      <c r="E102" s="127" t="s">
        <v>483</v>
      </c>
      <c r="F102" s="138" t="s">
        <v>571</v>
      </c>
      <c r="G102" s="59" t="s">
        <v>14</v>
      </c>
      <c r="H102" s="127" t="s">
        <v>148</v>
      </c>
      <c r="I102" s="128">
        <v>1</v>
      </c>
      <c r="J102" s="34"/>
      <c r="K102" s="34"/>
      <c r="L102" s="42"/>
      <c r="M102" s="186"/>
    </row>
    <row r="103" spans="4:13" s="125" customFormat="1" x14ac:dyDescent="0.2">
      <c r="D103" s="126" t="s">
        <v>669</v>
      </c>
      <c r="E103" s="127" t="s">
        <v>484</v>
      </c>
      <c r="F103" s="138" t="s">
        <v>572</v>
      </c>
      <c r="G103" s="59" t="s">
        <v>14</v>
      </c>
      <c r="H103" s="127" t="s">
        <v>148</v>
      </c>
      <c r="I103" s="128">
        <v>1</v>
      </c>
      <c r="J103" s="34"/>
      <c r="K103" s="34"/>
      <c r="L103" s="42"/>
      <c r="M103" s="186"/>
    </row>
    <row r="104" spans="4:13" s="125" customFormat="1" x14ac:dyDescent="0.2">
      <c r="D104" s="126" t="s">
        <v>670</v>
      </c>
      <c r="E104" s="127" t="s">
        <v>485</v>
      </c>
      <c r="F104" s="138" t="s">
        <v>569</v>
      </c>
      <c r="G104" s="59" t="s">
        <v>14</v>
      </c>
      <c r="H104" s="127" t="s">
        <v>148</v>
      </c>
      <c r="I104" s="128">
        <v>1</v>
      </c>
      <c r="J104" s="34"/>
      <c r="K104" s="34"/>
      <c r="L104" s="42"/>
      <c r="M104" s="186"/>
    </row>
    <row r="105" spans="4:13" s="125" customFormat="1" x14ac:dyDescent="0.2">
      <c r="D105" s="126" t="s">
        <v>671</v>
      </c>
      <c r="E105" s="127" t="s">
        <v>486</v>
      </c>
      <c r="F105" s="138" t="s">
        <v>573</v>
      </c>
      <c r="G105" s="59" t="s">
        <v>14</v>
      </c>
      <c r="H105" s="127" t="s">
        <v>148</v>
      </c>
      <c r="I105" s="128">
        <v>1</v>
      </c>
      <c r="J105" s="34"/>
      <c r="K105" s="34"/>
      <c r="L105" s="42"/>
      <c r="M105" s="186"/>
    </row>
    <row r="106" spans="4:13" s="125" customFormat="1" ht="15.75" x14ac:dyDescent="0.2">
      <c r="D106" s="63" t="s">
        <v>672</v>
      </c>
      <c r="E106" s="64" t="s">
        <v>487</v>
      </c>
      <c r="F106" s="65" t="s">
        <v>488</v>
      </c>
      <c r="G106" s="66"/>
      <c r="H106" s="64"/>
      <c r="I106" s="67"/>
      <c r="J106" s="68"/>
      <c r="K106" s="68"/>
      <c r="L106" s="68"/>
      <c r="M106" s="69"/>
    </row>
    <row r="107" spans="4:13" s="125" customFormat="1" x14ac:dyDescent="0.2">
      <c r="D107" s="126" t="s">
        <v>673</v>
      </c>
      <c r="E107" s="127" t="s">
        <v>489</v>
      </c>
      <c r="F107" s="137" t="s">
        <v>490</v>
      </c>
      <c r="G107" s="59" t="s">
        <v>14</v>
      </c>
      <c r="H107" s="127" t="s">
        <v>39</v>
      </c>
      <c r="I107" s="128">
        <v>40</v>
      </c>
      <c r="J107" s="34"/>
      <c r="K107" s="34"/>
      <c r="L107" s="42"/>
      <c r="M107" s="186"/>
    </row>
    <row r="108" spans="4:13" s="125" customFormat="1" x14ac:dyDescent="0.2">
      <c r="D108" s="126" t="s">
        <v>674</v>
      </c>
      <c r="E108" s="127" t="s">
        <v>491</v>
      </c>
      <c r="F108" s="137" t="s">
        <v>492</v>
      </c>
      <c r="G108" s="59" t="s">
        <v>14</v>
      </c>
      <c r="H108" s="127" t="s">
        <v>148</v>
      </c>
      <c r="I108" s="128">
        <v>4</v>
      </c>
      <c r="J108" s="34"/>
      <c r="K108" s="34"/>
      <c r="L108" s="42"/>
      <c r="M108" s="186"/>
    </row>
    <row r="109" spans="4:13" s="125" customFormat="1" x14ac:dyDescent="0.2">
      <c r="D109" s="126" t="s">
        <v>675</v>
      </c>
      <c r="E109" s="127" t="s">
        <v>493</v>
      </c>
      <c r="F109" s="137" t="s">
        <v>494</v>
      </c>
      <c r="G109" s="59" t="s">
        <v>14</v>
      </c>
      <c r="H109" s="127" t="s">
        <v>148</v>
      </c>
      <c r="I109" s="128">
        <v>1</v>
      </c>
      <c r="J109" s="34"/>
      <c r="K109" s="34"/>
      <c r="L109" s="42"/>
      <c r="M109" s="186"/>
    </row>
    <row r="110" spans="4:13" s="125" customFormat="1" x14ac:dyDescent="0.2">
      <c r="D110" s="126" t="s">
        <v>676</v>
      </c>
      <c r="E110" s="127" t="s">
        <v>495</v>
      </c>
      <c r="F110" s="137" t="s">
        <v>496</v>
      </c>
      <c r="G110" s="59" t="s">
        <v>14</v>
      </c>
      <c r="H110" s="127" t="s">
        <v>148</v>
      </c>
      <c r="I110" s="128">
        <v>1</v>
      </c>
      <c r="J110" s="34"/>
      <c r="K110" s="34"/>
      <c r="L110" s="42"/>
      <c r="M110" s="186"/>
    </row>
    <row r="111" spans="4:13" s="125" customFormat="1" x14ac:dyDescent="0.2">
      <c r="D111" s="126" t="s">
        <v>677</v>
      </c>
      <c r="E111" s="127" t="s">
        <v>497</v>
      </c>
      <c r="F111" s="137" t="s">
        <v>498</v>
      </c>
      <c r="G111" s="59" t="s">
        <v>14</v>
      </c>
      <c r="H111" s="127" t="s">
        <v>148</v>
      </c>
      <c r="I111" s="128">
        <v>1</v>
      </c>
      <c r="J111" s="34"/>
      <c r="K111" s="34"/>
      <c r="L111" s="42"/>
      <c r="M111" s="186"/>
    </row>
    <row r="112" spans="4:13" s="125" customFormat="1" x14ac:dyDescent="0.2">
      <c r="D112" s="126" t="s">
        <v>678</v>
      </c>
      <c r="E112" s="127" t="s">
        <v>499</v>
      </c>
      <c r="F112" s="137" t="s">
        <v>500</v>
      </c>
      <c r="G112" s="59" t="s">
        <v>14</v>
      </c>
      <c r="H112" s="127" t="s">
        <v>148</v>
      </c>
      <c r="I112" s="128">
        <v>2</v>
      </c>
      <c r="J112" s="34"/>
      <c r="K112" s="34"/>
      <c r="L112" s="42"/>
      <c r="M112" s="186"/>
    </row>
    <row r="113" spans="4:13" s="125" customFormat="1" ht="15.75" x14ac:dyDescent="0.2">
      <c r="D113" s="63" t="s">
        <v>679</v>
      </c>
      <c r="E113" s="64" t="s">
        <v>501</v>
      </c>
      <c r="F113" s="65" t="s">
        <v>502</v>
      </c>
      <c r="G113" s="66"/>
      <c r="H113" s="64"/>
      <c r="I113" s="67"/>
      <c r="J113" s="68"/>
      <c r="K113" s="68"/>
      <c r="L113" s="68"/>
      <c r="M113" s="69"/>
    </row>
    <row r="114" spans="4:13" s="125" customFormat="1" x14ac:dyDescent="0.2">
      <c r="D114" s="126" t="s">
        <v>680</v>
      </c>
      <c r="E114" s="127" t="s">
        <v>503</v>
      </c>
      <c r="F114" s="137" t="s">
        <v>504</v>
      </c>
      <c r="G114" s="59" t="s">
        <v>14</v>
      </c>
      <c r="H114" s="127" t="s">
        <v>39</v>
      </c>
      <c r="I114" s="128">
        <v>110</v>
      </c>
      <c r="J114" s="34"/>
      <c r="K114" s="34"/>
      <c r="L114" s="42"/>
      <c r="M114" s="186"/>
    </row>
    <row r="115" spans="4:13" s="125" customFormat="1" ht="15.75" x14ac:dyDescent="0.2">
      <c r="D115" s="130" t="s">
        <v>681</v>
      </c>
      <c r="E115" s="131" t="s">
        <v>505</v>
      </c>
      <c r="F115" s="136" t="s">
        <v>506</v>
      </c>
      <c r="G115" s="132"/>
      <c r="H115" s="131"/>
      <c r="I115" s="133"/>
      <c r="J115" s="134"/>
      <c r="K115" s="134"/>
      <c r="L115" s="134"/>
      <c r="M115" s="135"/>
    </row>
    <row r="116" spans="4:13" s="125" customFormat="1" x14ac:dyDescent="0.2">
      <c r="D116" s="126" t="s">
        <v>682</v>
      </c>
      <c r="E116" s="127" t="s">
        <v>507</v>
      </c>
      <c r="F116" s="138" t="s">
        <v>574</v>
      </c>
      <c r="G116" s="59" t="s">
        <v>14</v>
      </c>
      <c r="H116" s="127" t="s">
        <v>148</v>
      </c>
      <c r="I116" s="128">
        <v>6</v>
      </c>
      <c r="J116" s="34"/>
      <c r="K116" s="34"/>
      <c r="L116" s="42"/>
      <c r="M116" s="186"/>
    </row>
    <row r="117" spans="4:13" s="125" customFormat="1" ht="15.75" x14ac:dyDescent="0.2">
      <c r="D117" s="130" t="s">
        <v>683</v>
      </c>
      <c r="E117" s="131" t="s">
        <v>508</v>
      </c>
      <c r="F117" s="136" t="s">
        <v>509</v>
      </c>
      <c r="G117" s="132"/>
      <c r="H117" s="131"/>
      <c r="I117" s="133"/>
      <c r="J117" s="134"/>
      <c r="K117" s="134"/>
      <c r="L117" s="134"/>
      <c r="M117" s="135"/>
    </row>
    <row r="118" spans="4:13" s="125" customFormat="1" x14ac:dyDescent="0.2">
      <c r="D118" s="126" t="s">
        <v>684</v>
      </c>
      <c r="E118" s="127" t="s">
        <v>510</v>
      </c>
      <c r="F118" s="138" t="s">
        <v>575</v>
      </c>
      <c r="G118" s="59" t="s">
        <v>14</v>
      </c>
      <c r="H118" s="127" t="s">
        <v>148</v>
      </c>
      <c r="I118" s="128">
        <v>1</v>
      </c>
      <c r="J118" s="34"/>
      <c r="K118" s="34"/>
      <c r="L118" s="42"/>
      <c r="M118" s="186"/>
    </row>
    <row r="119" spans="4:13" s="125" customFormat="1" x14ac:dyDescent="0.2">
      <c r="D119" s="126" t="s">
        <v>685</v>
      </c>
      <c r="E119" s="127" t="s">
        <v>511</v>
      </c>
      <c r="F119" s="138" t="s">
        <v>570</v>
      </c>
      <c r="G119" s="59" t="s">
        <v>14</v>
      </c>
      <c r="H119" s="127" t="s">
        <v>148</v>
      </c>
      <c r="I119" s="128">
        <v>1</v>
      </c>
      <c r="J119" s="34"/>
      <c r="K119" s="34"/>
      <c r="L119" s="42"/>
      <c r="M119" s="186"/>
    </row>
    <row r="120" spans="4:13" s="125" customFormat="1" ht="15.75" x14ac:dyDescent="0.2">
      <c r="D120" s="63" t="s">
        <v>686</v>
      </c>
      <c r="E120" s="64" t="s">
        <v>512</v>
      </c>
      <c r="F120" s="65" t="s">
        <v>517</v>
      </c>
      <c r="G120" s="66"/>
      <c r="H120" s="64"/>
      <c r="I120" s="67"/>
      <c r="J120" s="68"/>
      <c r="K120" s="68"/>
      <c r="L120" s="68"/>
      <c r="M120" s="69"/>
    </row>
    <row r="121" spans="4:13" s="125" customFormat="1" ht="30" x14ac:dyDescent="0.2">
      <c r="D121" s="126" t="s">
        <v>687</v>
      </c>
      <c r="E121" s="127" t="s">
        <v>513</v>
      </c>
      <c r="F121" s="137" t="s">
        <v>514</v>
      </c>
      <c r="G121" s="59" t="s">
        <v>14</v>
      </c>
      <c r="H121" s="127" t="s">
        <v>15</v>
      </c>
      <c r="I121" s="128">
        <v>1</v>
      </c>
      <c r="J121" s="34"/>
      <c r="K121" s="34"/>
      <c r="L121" s="42"/>
      <c r="M121" s="186"/>
    </row>
    <row r="122" spans="4:13" s="125" customFormat="1" ht="30" x14ac:dyDescent="0.2">
      <c r="D122" s="126" t="s">
        <v>688</v>
      </c>
      <c r="E122" s="127" t="s">
        <v>515</v>
      </c>
      <c r="F122" s="137" t="s">
        <v>516</v>
      </c>
      <c r="G122" s="59" t="s">
        <v>14</v>
      </c>
      <c r="H122" s="127" t="s">
        <v>15</v>
      </c>
      <c r="I122" s="128">
        <v>1</v>
      </c>
      <c r="J122" s="34"/>
      <c r="K122" s="34"/>
      <c r="L122" s="42"/>
      <c r="M122" s="186"/>
    </row>
    <row r="123" spans="4:13" ht="15.75" x14ac:dyDescent="0.2">
      <c r="D123" s="51" t="s">
        <v>689</v>
      </c>
      <c r="E123" s="52" t="s">
        <v>104</v>
      </c>
      <c r="F123" s="53" t="s">
        <v>105</v>
      </c>
      <c r="G123" s="54"/>
      <c r="H123" s="52"/>
      <c r="I123" s="55"/>
      <c r="J123" s="56"/>
      <c r="K123" s="56"/>
      <c r="L123" s="56"/>
      <c r="M123" s="57"/>
    </row>
    <row r="124" spans="4:13" ht="15.75" x14ac:dyDescent="0.2">
      <c r="D124" s="63" t="s">
        <v>690</v>
      </c>
      <c r="E124" s="64" t="s">
        <v>106</v>
      </c>
      <c r="F124" s="65" t="s">
        <v>390</v>
      </c>
      <c r="G124" s="66"/>
      <c r="H124" s="64"/>
      <c r="I124" s="67"/>
      <c r="J124" s="68"/>
      <c r="K124" s="68"/>
      <c r="L124" s="68"/>
      <c r="M124" s="69"/>
    </row>
    <row r="125" spans="4:13" ht="15.75" x14ac:dyDescent="0.2">
      <c r="D125" s="70" t="s">
        <v>691</v>
      </c>
      <c r="E125" s="71" t="s">
        <v>107</v>
      </c>
      <c r="F125" s="72" t="s">
        <v>108</v>
      </c>
      <c r="G125" s="73"/>
      <c r="H125" s="73"/>
      <c r="I125" s="74"/>
      <c r="J125" s="75"/>
      <c r="K125" s="75"/>
      <c r="L125" s="75"/>
      <c r="M125" s="76"/>
    </row>
    <row r="126" spans="4:13" x14ac:dyDescent="0.2">
      <c r="D126" s="46" t="s">
        <v>692</v>
      </c>
      <c r="E126" s="38" t="s">
        <v>109</v>
      </c>
      <c r="F126" s="77" t="s">
        <v>110</v>
      </c>
      <c r="G126" s="48" t="s">
        <v>14</v>
      </c>
      <c r="H126" s="48" t="s">
        <v>15</v>
      </c>
      <c r="I126" s="33">
        <v>1</v>
      </c>
      <c r="J126" s="34"/>
      <c r="K126" s="34"/>
      <c r="L126" s="34"/>
      <c r="M126" s="186"/>
    </row>
    <row r="127" spans="4:13" ht="15.75" x14ac:dyDescent="0.2">
      <c r="D127" s="46" t="s">
        <v>693</v>
      </c>
      <c r="E127" s="38" t="s">
        <v>111</v>
      </c>
      <c r="F127" s="77" t="s">
        <v>112</v>
      </c>
      <c r="G127" s="48"/>
      <c r="H127" s="48"/>
      <c r="I127" s="41" t="s">
        <v>578</v>
      </c>
      <c r="J127" s="78"/>
      <c r="K127" s="78"/>
      <c r="L127" s="78"/>
      <c r="M127" s="79"/>
    </row>
    <row r="128" spans="4:13" x14ac:dyDescent="0.2">
      <c r="D128" s="46" t="s">
        <v>694</v>
      </c>
      <c r="E128" s="38" t="s">
        <v>113</v>
      </c>
      <c r="F128" s="80" t="s">
        <v>114</v>
      </c>
      <c r="G128" s="81" t="s">
        <v>14</v>
      </c>
      <c r="H128" s="81" t="s">
        <v>36</v>
      </c>
      <c r="I128" s="33">
        <v>1</v>
      </c>
      <c r="J128" s="34"/>
      <c r="K128" s="34"/>
      <c r="L128" s="34"/>
      <c r="M128" s="186"/>
    </row>
    <row r="129" spans="4:13" ht="30" x14ac:dyDescent="0.2">
      <c r="D129" s="46" t="s">
        <v>695</v>
      </c>
      <c r="E129" s="38" t="s">
        <v>115</v>
      </c>
      <c r="F129" s="77" t="s">
        <v>116</v>
      </c>
      <c r="G129" s="48" t="s">
        <v>14</v>
      </c>
      <c r="H129" s="48" t="s">
        <v>36</v>
      </c>
      <c r="I129" s="33">
        <v>1</v>
      </c>
      <c r="J129" s="34"/>
      <c r="K129" s="34"/>
      <c r="L129" s="34"/>
      <c r="M129" s="186"/>
    </row>
    <row r="130" spans="4:13" ht="15.75" x14ac:dyDescent="0.2">
      <c r="D130" s="46" t="s">
        <v>696</v>
      </c>
      <c r="E130" s="38" t="s">
        <v>117</v>
      </c>
      <c r="F130" s="77" t="s">
        <v>118</v>
      </c>
      <c r="G130" s="48"/>
      <c r="H130" s="48"/>
      <c r="I130" s="41" t="s">
        <v>578</v>
      </c>
      <c r="J130" s="78"/>
      <c r="K130" s="78"/>
      <c r="L130" s="78"/>
      <c r="M130" s="79"/>
    </row>
    <row r="131" spans="4:13" x14ac:dyDescent="0.2">
      <c r="D131" s="46" t="s">
        <v>697</v>
      </c>
      <c r="E131" s="38" t="s">
        <v>119</v>
      </c>
      <c r="F131" s="77" t="s">
        <v>120</v>
      </c>
      <c r="G131" s="48" t="s">
        <v>14</v>
      </c>
      <c r="H131" s="48" t="s">
        <v>39</v>
      </c>
      <c r="I131" s="33">
        <v>62.099999999999994</v>
      </c>
      <c r="J131" s="34"/>
      <c r="K131" s="34"/>
      <c r="L131" s="34"/>
      <c r="M131" s="186"/>
    </row>
    <row r="132" spans="4:13" x14ac:dyDescent="0.2">
      <c r="D132" s="46" t="s">
        <v>698</v>
      </c>
      <c r="E132" s="38" t="s">
        <v>121</v>
      </c>
      <c r="F132" s="77" t="s">
        <v>122</v>
      </c>
      <c r="G132" s="48" t="s">
        <v>14</v>
      </c>
      <c r="H132" s="48" t="s">
        <v>39</v>
      </c>
      <c r="I132" s="33">
        <v>2.2999999999999998</v>
      </c>
      <c r="J132" s="34"/>
      <c r="K132" s="34"/>
      <c r="L132" s="34"/>
      <c r="M132" s="186"/>
    </row>
    <row r="133" spans="4:13" x14ac:dyDescent="0.2">
      <c r="D133" s="46" t="s">
        <v>699</v>
      </c>
      <c r="E133" s="38" t="s">
        <v>123</v>
      </c>
      <c r="F133" s="77" t="s">
        <v>124</v>
      </c>
      <c r="G133" s="48" t="s">
        <v>14</v>
      </c>
      <c r="H133" s="48" t="s">
        <v>39</v>
      </c>
      <c r="I133" s="33">
        <v>16.226499999999998</v>
      </c>
      <c r="J133" s="34"/>
      <c r="K133" s="34"/>
      <c r="L133" s="34"/>
      <c r="M133" s="186"/>
    </row>
    <row r="134" spans="4:13" x14ac:dyDescent="0.2">
      <c r="D134" s="46" t="s">
        <v>700</v>
      </c>
      <c r="E134" s="38" t="s">
        <v>125</v>
      </c>
      <c r="F134" s="77" t="s">
        <v>126</v>
      </c>
      <c r="G134" s="48" t="s">
        <v>14</v>
      </c>
      <c r="H134" s="48" t="s">
        <v>36</v>
      </c>
      <c r="I134" s="33">
        <v>2</v>
      </c>
      <c r="J134" s="34"/>
      <c r="K134" s="34"/>
      <c r="L134" s="34"/>
      <c r="M134" s="186"/>
    </row>
    <row r="135" spans="4:13" x14ac:dyDescent="0.2">
      <c r="D135" s="46" t="s">
        <v>701</v>
      </c>
      <c r="E135" s="38" t="s">
        <v>127</v>
      </c>
      <c r="F135" s="77" t="s">
        <v>128</v>
      </c>
      <c r="G135" s="48" t="s">
        <v>14</v>
      </c>
      <c r="H135" s="48" t="s">
        <v>36</v>
      </c>
      <c r="I135" s="33">
        <v>1</v>
      </c>
      <c r="J135" s="34"/>
      <c r="K135" s="34"/>
      <c r="L135" s="34"/>
      <c r="M135" s="186"/>
    </row>
    <row r="136" spans="4:13" x14ac:dyDescent="0.2">
      <c r="D136" s="46" t="s">
        <v>702</v>
      </c>
      <c r="E136" s="38" t="s">
        <v>129</v>
      </c>
      <c r="F136" s="77" t="s">
        <v>130</v>
      </c>
      <c r="G136" s="48" t="s">
        <v>14</v>
      </c>
      <c r="H136" s="48" t="s">
        <v>36</v>
      </c>
      <c r="I136" s="33">
        <v>1</v>
      </c>
      <c r="J136" s="34"/>
      <c r="K136" s="34"/>
      <c r="L136" s="34"/>
      <c r="M136" s="186"/>
    </row>
    <row r="137" spans="4:13" ht="15.75" x14ac:dyDescent="0.2">
      <c r="D137" s="63" t="s">
        <v>703</v>
      </c>
      <c r="E137" s="64" t="s">
        <v>131</v>
      </c>
      <c r="F137" s="65" t="s">
        <v>132</v>
      </c>
      <c r="G137" s="66"/>
      <c r="H137" s="64"/>
      <c r="I137" s="67"/>
      <c r="J137" s="68"/>
      <c r="K137" s="68"/>
      <c r="L137" s="68"/>
      <c r="M137" s="69"/>
    </row>
    <row r="138" spans="4:13" ht="15.75" x14ac:dyDescent="0.2">
      <c r="D138" s="70" t="s">
        <v>704</v>
      </c>
      <c r="E138" s="71" t="s">
        <v>133</v>
      </c>
      <c r="F138" s="72" t="s">
        <v>134</v>
      </c>
      <c r="G138" s="73"/>
      <c r="H138" s="73"/>
      <c r="I138" s="74"/>
      <c r="J138" s="75"/>
      <c r="K138" s="75"/>
      <c r="L138" s="75"/>
      <c r="M138" s="76"/>
    </row>
    <row r="139" spans="4:13" ht="30" x14ac:dyDescent="0.2">
      <c r="D139" s="46" t="s">
        <v>705</v>
      </c>
      <c r="E139" s="38" t="s">
        <v>135</v>
      </c>
      <c r="F139" s="77" t="s">
        <v>136</v>
      </c>
      <c r="G139" s="48" t="s">
        <v>14</v>
      </c>
      <c r="H139" s="48" t="s">
        <v>36</v>
      </c>
      <c r="I139" s="33">
        <v>1</v>
      </c>
      <c r="J139" s="34"/>
      <c r="K139" s="34"/>
      <c r="L139" s="34"/>
      <c r="M139" s="186"/>
    </row>
    <row r="140" spans="4:13" x14ac:dyDescent="0.2">
      <c r="D140" s="46" t="s">
        <v>706</v>
      </c>
      <c r="E140" s="38" t="s">
        <v>137</v>
      </c>
      <c r="F140" s="77" t="s">
        <v>138</v>
      </c>
      <c r="G140" s="48" t="s">
        <v>14</v>
      </c>
      <c r="H140" s="48" t="s">
        <v>39</v>
      </c>
      <c r="I140" s="33">
        <v>51.749999999999993</v>
      </c>
      <c r="J140" s="34"/>
      <c r="K140" s="34"/>
      <c r="L140" s="34"/>
      <c r="M140" s="186"/>
    </row>
    <row r="141" spans="4:13" x14ac:dyDescent="0.2">
      <c r="D141" s="46" t="s">
        <v>707</v>
      </c>
      <c r="E141" s="38" t="s">
        <v>139</v>
      </c>
      <c r="F141" s="77" t="s">
        <v>140</v>
      </c>
      <c r="G141" s="48" t="s">
        <v>14</v>
      </c>
      <c r="H141" s="48" t="s">
        <v>36</v>
      </c>
      <c r="I141" s="33">
        <v>4</v>
      </c>
      <c r="J141" s="34"/>
      <c r="K141" s="34"/>
      <c r="L141" s="34"/>
      <c r="M141" s="186"/>
    </row>
    <row r="142" spans="4:13" x14ac:dyDescent="0.2">
      <c r="D142" s="46" t="s">
        <v>708</v>
      </c>
      <c r="E142" s="38" t="s">
        <v>141</v>
      </c>
      <c r="F142" s="77" t="s">
        <v>142</v>
      </c>
      <c r="G142" s="48" t="s">
        <v>14</v>
      </c>
      <c r="H142" s="48" t="s">
        <v>36</v>
      </c>
      <c r="I142" s="33">
        <v>1</v>
      </c>
      <c r="J142" s="34"/>
      <c r="K142" s="34"/>
      <c r="L142" s="34"/>
      <c r="M142" s="186"/>
    </row>
    <row r="143" spans="4:13" ht="15.75" x14ac:dyDescent="0.2">
      <c r="D143" s="63" t="s">
        <v>709</v>
      </c>
      <c r="E143" s="64" t="s">
        <v>143</v>
      </c>
      <c r="F143" s="65" t="s">
        <v>391</v>
      </c>
      <c r="G143" s="66"/>
      <c r="H143" s="64"/>
      <c r="I143" s="67"/>
      <c r="J143" s="68"/>
      <c r="K143" s="68"/>
      <c r="L143" s="68"/>
      <c r="M143" s="69"/>
    </row>
    <row r="144" spans="4:13" x14ac:dyDescent="0.2">
      <c r="D144" s="46" t="s">
        <v>710</v>
      </c>
      <c r="E144" s="38" t="s">
        <v>144</v>
      </c>
      <c r="F144" s="82" t="s">
        <v>145</v>
      </c>
      <c r="G144" s="43" t="s">
        <v>14</v>
      </c>
      <c r="H144" s="43" t="s">
        <v>39</v>
      </c>
      <c r="I144" s="41">
        <v>245</v>
      </c>
      <c r="J144" s="34"/>
      <c r="K144" s="34"/>
      <c r="L144" s="42"/>
      <c r="M144" s="186"/>
    </row>
    <row r="145" spans="4:13" x14ac:dyDescent="0.2">
      <c r="D145" s="46" t="s">
        <v>711</v>
      </c>
      <c r="E145" s="38" t="s">
        <v>146</v>
      </c>
      <c r="F145" s="82" t="s">
        <v>147</v>
      </c>
      <c r="G145" s="48" t="s">
        <v>14</v>
      </c>
      <c r="H145" s="48" t="s">
        <v>148</v>
      </c>
      <c r="I145" s="33">
        <v>22</v>
      </c>
      <c r="J145" s="34"/>
      <c r="K145" s="34"/>
      <c r="L145" s="34"/>
      <c r="M145" s="186"/>
    </row>
    <row r="146" spans="4:13" x14ac:dyDescent="0.2">
      <c r="D146" s="46" t="s">
        <v>712</v>
      </c>
      <c r="E146" s="38" t="s">
        <v>149</v>
      </c>
      <c r="F146" s="82" t="s">
        <v>150</v>
      </c>
      <c r="G146" s="43" t="s">
        <v>14</v>
      </c>
      <c r="H146" s="43" t="s">
        <v>39</v>
      </c>
      <c r="I146" s="41">
        <v>26.45</v>
      </c>
      <c r="J146" s="34"/>
      <c r="K146" s="34"/>
      <c r="L146" s="42"/>
      <c r="M146" s="186"/>
    </row>
    <row r="147" spans="4:13" ht="45" x14ac:dyDescent="0.2">
      <c r="D147" s="46" t="s">
        <v>713</v>
      </c>
      <c r="E147" s="38" t="s">
        <v>151</v>
      </c>
      <c r="F147" s="82" t="s">
        <v>152</v>
      </c>
      <c r="G147" s="48" t="s">
        <v>14</v>
      </c>
      <c r="H147" s="48" t="s">
        <v>39</v>
      </c>
      <c r="I147" s="33">
        <v>118</v>
      </c>
      <c r="J147" s="34"/>
      <c r="K147" s="34"/>
      <c r="L147" s="34"/>
      <c r="M147" s="186"/>
    </row>
    <row r="148" spans="4:13" x14ac:dyDescent="0.2">
      <c r="D148" s="46" t="s">
        <v>714</v>
      </c>
      <c r="E148" s="38" t="s">
        <v>153</v>
      </c>
      <c r="F148" s="82" t="s">
        <v>154</v>
      </c>
      <c r="G148" s="48" t="s">
        <v>14</v>
      </c>
      <c r="H148" s="48" t="s">
        <v>148</v>
      </c>
      <c r="I148" s="33">
        <v>2</v>
      </c>
      <c r="J148" s="34"/>
      <c r="K148" s="34"/>
      <c r="L148" s="34"/>
      <c r="M148" s="186"/>
    </row>
    <row r="149" spans="4:13" x14ac:dyDescent="0.2">
      <c r="D149" s="46" t="s">
        <v>715</v>
      </c>
      <c r="E149" s="38" t="s">
        <v>155</v>
      </c>
      <c r="F149" s="83" t="s">
        <v>156</v>
      </c>
      <c r="G149" s="43" t="s">
        <v>14</v>
      </c>
      <c r="H149" s="43" t="s">
        <v>39</v>
      </c>
      <c r="I149" s="41">
        <v>24</v>
      </c>
      <c r="J149" s="34"/>
      <c r="K149" s="34"/>
      <c r="L149" s="42"/>
      <c r="M149" s="186"/>
    </row>
    <row r="150" spans="4:13" ht="15.75" x14ac:dyDescent="0.2">
      <c r="D150" s="51" t="s">
        <v>716</v>
      </c>
      <c r="E150" s="52" t="s">
        <v>157</v>
      </c>
      <c r="F150" s="53" t="s">
        <v>158</v>
      </c>
      <c r="G150" s="54"/>
      <c r="H150" s="52"/>
      <c r="I150" s="84"/>
      <c r="J150" s="56"/>
      <c r="K150" s="56"/>
      <c r="L150" s="56"/>
      <c r="M150" s="57"/>
    </row>
    <row r="151" spans="4:13" x14ac:dyDescent="0.2">
      <c r="D151" s="29" t="s">
        <v>717</v>
      </c>
      <c r="E151" s="38" t="s">
        <v>159</v>
      </c>
      <c r="F151" s="58" t="s">
        <v>160</v>
      </c>
      <c r="G151" s="59" t="s">
        <v>14</v>
      </c>
      <c r="H151" s="59" t="s">
        <v>36</v>
      </c>
      <c r="I151" s="33">
        <v>5</v>
      </c>
      <c r="J151" s="34"/>
      <c r="K151" s="34"/>
      <c r="L151" s="34"/>
      <c r="M151" s="186"/>
    </row>
    <row r="152" spans="4:13" x14ac:dyDescent="0.2">
      <c r="D152" s="29" t="s">
        <v>718</v>
      </c>
      <c r="E152" s="38" t="s">
        <v>161</v>
      </c>
      <c r="F152" s="58" t="s">
        <v>162</v>
      </c>
      <c r="G152" s="59" t="s">
        <v>14</v>
      </c>
      <c r="H152" s="59" t="s">
        <v>36</v>
      </c>
      <c r="I152" s="33">
        <v>2</v>
      </c>
      <c r="J152" s="34"/>
      <c r="K152" s="34"/>
      <c r="L152" s="34"/>
      <c r="M152" s="186"/>
    </row>
    <row r="153" spans="4:13" x14ac:dyDescent="0.2">
      <c r="D153" s="29" t="s">
        <v>719</v>
      </c>
      <c r="E153" s="38" t="s">
        <v>163</v>
      </c>
      <c r="F153" s="58" t="s">
        <v>164</v>
      </c>
      <c r="G153" s="59" t="s">
        <v>14</v>
      </c>
      <c r="H153" s="59" t="s">
        <v>36</v>
      </c>
      <c r="I153" s="33">
        <v>6</v>
      </c>
      <c r="J153" s="34"/>
      <c r="K153" s="34"/>
      <c r="L153" s="34"/>
      <c r="M153" s="186"/>
    </row>
    <row r="154" spans="4:13" ht="15.75" x14ac:dyDescent="0.2">
      <c r="D154" s="51" t="s">
        <v>721</v>
      </c>
      <c r="E154" s="52" t="s">
        <v>165</v>
      </c>
      <c r="F154" s="53" t="s">
        <v>166</v>
      </c>
      <c r="G154" s="54"/>
      <c r="H154" s="52"/>
      <c r="I154" s="84"/>
      <c r="J154" s="56"/>
      <c r="K154" s="56"/>
      <c r="L154" s="56"/>
      <c r="M154" s="57"/>
    </row>
    <row r="155" spans="4:13" x14ac:dyDescent="0.2">
      <c r="D155" s="50" t="s">
        <v>720</v>
      </c>
      <c r="E155" s="49" t="s">
        <v>167</v>
      </c>
      <c r="F155" s="85" t="s">
        <v>168</v>
      </c>
      <c r="G155" s="43" t="s">
        <v>14</v>
      </c>
      <c r="H155" s="43" t="s">
        <v>15</v>
      </c>
      <c r="I155" s="41">
        <v>1</v>
      </c>
      <c r="J155" s="34"/>
      <c r="K155" s="34"/>
      <c r="L155" s="42"/>
      <c r="M155" s="186"/>
    </row>
    <row r="156" spans="4:13" x14ac:dyDescent="0.2">
      <c r="D156" s="50" t="s">
        <v>722</v>
      </c>
      <c r="E156" s="49" t="s">
        <v>169</v>
      </c>
      <c r="F156" s="85" t="s">
        <v>170</v>
      </c>
      <c r="G156" s="43" t="s">
        <v>14</v>
      </c>
      <c r="H156" s="43" t="s">
        <v>36</v>
      </c>
      <c r="I156" s="41">
        <v>2</v>
      </c>
      <c r="J156" s="34"/>
      <c r="K156" s="34"/>
      <c r="L156" s="42"/>
      <c r="M156" s="186"/>
    </row>
    <row r="157" spans="4:13" ht="31.5" x14ac:dyDescent="0.2">
      <c r="D157" s="22" t="s">
        <v>76</v>
      </c>
      <c r="E157" s="23" t="s">
        <v>171</v>
      </c>
      <c r="F157" s="24" t="s">
        <v>172</v>
      </c>
      <c r="G157" s="25"/>
      <c r="H157" s="86"/>
      <c r="I157" s="87"/>
      <c r="J157" s="88"/>
      <c r="K157" s="88"/>
      <c r="L157" s="88"/>
      <c r="M157" s="89"/>
    </row>
    <row r="158" spans="4:13" ht="15.75" x14ac:dyDescent="0.2">
      <c r="D158" s="51" t="s">
        <v>78</v>
      </c>
      <c r="E158" s="52" t="s">
        <v>173</v>
      </c>
      <c r="F158" s="53" t="s">
        <v>174</v>
      </c>
      <c r="G158" s="54"/>
      <c r="H158" s="52"/>
      <c r="I158" s="84"/>
      <c r="J158" s="56"/>
      <c r="K158" s="56"/>
      <c r="L158" s="56"/>
      <c r="M158" s="57"/>
    </row>
    <row r="159" spans="4:13" x14ac:dyDescent="0.2">
      <c r="D159" s="29" t="s">
        <v>80</v>
      </c>
      <c r="E159" s="38" t="s">
        <v>175</v>
      </c>
      <c r="F159" s="58" t="s">
        <v>176</v>
      </c>
      <c r="G159" s="59" t="s">
        <v>14</v>
      </c>
      <c r="H159" s="59" t="s">
        <v>44</v>
      </c>
      <c r="I159" s="33">
        <v>1</v>
      </c>
      <c r="J159" s="34"/>
      <c r="K159" s="34"/>
      <c r="L159" s="34"/>
      <c r="M159" s="186"/>
    </row>
    <row r="160" spans="4:13" x14ac:dyDescent="0.2">
      <c r="D160" s="29" t="s">
        <v>723</v>
      </c>
      <c r="E160" s="38" t="s">
        <v>177</v>
      </c>
      <c r="F160" s="58" t="s">
        <v>178</v>
      </c>
      <c r="G160" s="59" t="s">
        <v>14</v>
      </c>
      <c r="H160" s="59" t="s">
        <v>44</v>
      </c>
      <c r="I160" s="33">
        <v>1</v>
      </c>
      <c r="J160" s="34"/>
      <c r="K160" s="34"/>
      <c r="L160" s="34"/>
      <c r="M160" s="186"/>
    </row>
    <row r="161" spans="4:13" ht="15.75" x14ac:dyDescent="0.2">
      <c r="D161" s="29" t="s">
        <v>724</v>
      </c>
      <c r="E161" s="38" t="s">
        <v>581</v>
      </c>
      <c r="F161" s="60" t="s">
        <v>179</v>
      </c>
      <c r="G161" s="48"/>
      <c r="H161" s="48"/>
      <c r="I161" s="33" t="s">
        <v>578</v>
      </c>
      <c r="J161" s="90"/>
      <c r="K161" s="90"/>
      <c r="L161" s="90"/>
      <c r="M161" s="91"/>
    </row>
    <row r="162" spans="4:13" ht="15.75" x14ac:dyDescent="0.2">
      <c r="D162" s="29" t="s">
        <v>725</v>
      </c>
      <c r="E162" s="38" t="s">
        <v>180</v>
      </c>
      <c r="F162" s="60" t="s">
        <v>181</v>
      </c>
      <c r="G162" s="48"/>
      <c r="H162" s="48"/>
      <c r="I162" s="33" t="s">
        <v>578</v>
      </c>
      <c r="J162" s="90"/>
      <c r="K162" s="90"/>
      <c r="L162" s="90"/>
      <c r="M162" s="91"/>
    </row>
    <row r="163" spans="4:13" ht="15.75" x14ac:dyDescent="0.2">
      <c r="D163" s="100" t="s">
        <v>726</v>
      </c>
      <c r="E163" s="120" t="s">
        <v>182</v>
      </c>
      <c r="F163" s="94" t="s">
        <v>183</v>
      </c>
      <c r="G163" s="121"/>
      <c r="H163" s="121"/>
      <c r="I163" s="122"/>
      <c r="J163" s="123"/>
      <c r="K163" s="123"/>
      <c r="L163" s="123"/>
      <c r="M163" s="124"/>
    </row>
    <row r="164" spans="4:13" ht="15.75" x14ac:dyDescent="0.2">
      <c r="D164" s="46" t="s">
        <v>727</v>
      </c>
      <c r="E164" s="38" t="s">
        <v>395</v>
      </c>
      <c r="F164" s="82" t="s">
        <v>184</v>
      </c>
      <c r="G164" s="48"/>
      <c r="H164" s="48"/>
      <c r="I164" s="33" t="s">
        <v>578</v>
      </c>
      <c r="J164" s="90"/>
      <c r="K164" s="90"/>
      <c r="L164" s="90"/>
      <c r="M164" s="91"/>
    </row>
    <row r="165" spans="4:13" ht="15.75" x14ac:dyDescent="0.2">
      <c r="D165" s="51" t="s">
        <v>84</v>
      </c>
      <c r="E165" s="52" t="s">
        <v>185</v>
      </c>
      <c r="F165" s="53" t="s">
        <v>186</v>
      </c>
      <c r="G165" s="54"/>
      <c r="H165" s="52"/>
      <c r="I165" s="84"/>
      <c r="J165" s="56"/>
      <c r="K165" s="56"/>
      <c r="L165" s="56"/>
      <c r="M165" s="57"/>
    </row>
    <row r="166" spans="4:13" ht="15.75" x14ac:dyDescent="0.2">
      <c r="D166" s="92" t="s">
        <v>728</v>
      </c>
      <c r="E166" s="93" t="s">
        <v>187</v>
      </c>
      <c r="F166" s="94" t="s">
        <v>188</v>
      </c>
      <c r="G166" s="95"/>
      <c r="H166" s="96"/>
      <c r="I166" s="97"/>
      <c r="J166" s="98"/>
      <c r="K166" s="98"/>
      <c r="L166" s="98"/>
      <c r="M166" s="99"/>
    </row>
    <row r="167" spans="4:13" ht="45" x14ac:dyDescent="0.2">
      <c r="D167" s="50" t="s">
        <v>729</v>
      </c>
      <c r="E167" s="49" t="s">
        <v>189</v>
      </c>
      <c r="F167" s="83" t="s">
        <v>190</v>
      </c>
      <c r="G167" s="43" t="s">
        <v>14</v>
      </c>
      <c r="H167" s="43" t="s">
        <v>33</v>
      </c>
      <c r="I167" s="41">
        <v>100</v>
      </c>
      <c r="J167" s="34"/>
      <c r="K167" s="34"/>
      <c r="L167" s="42"/>
      <c r="M167" s="186"/>
    </row>
    <row r="168" spans="4:13" ht="45" x14ac:dyDescent="0.2">
      <c r="D168" s="50" t="s">
        <v>730</v>
      </c>
      <c r="E168" s="49" t="s">
        <v>191</v>
      </c>
      <c r="F168" s="83" t="s">
        <v>192</v>
      </c>
      <c r="G168" s="43" t="s">
        <v>14</v>
      </c>
      <c r="H168" s="43" t="s">
        <v>33</v>
      </c>
      <c r="I168" s="41">
        <v>196</v>
      </c>
      <c r="J168" s="34"/>
      <c r="K168" s="34"/>
      <c r="L168" s="42"/>
      <c r="M168" s="186"/>
    </row>
    <row r="169" spans="4:13" x14ac:dyDescent="0.2">
      <c r="D169" s="50" t="s">
        <v>731</v>
      </c>
      <c r="E169" s="49" t="s">
        <v>193</v>
      </c>
      <c r="F169" s="83" t="s">
        <v>194</v>
      </c>
      <c r="G169" s="43" t="s">
        <v>14</v>
      </c>
      <c r="H169" s="43" t="s">
        <v>39</v>
      </c>
      <c r="I169" s="41">
        <v>35</v>
      </c>
      <c r="J169" s="34"/>
      <c r="K169" s="34"/>
      <c r="L169" s="42"/>
      <c r="M169" s="186"/>
    </row>
    <row r="170" spans="4:13" x14ac:dyDescent="0.2">
      <c r="D170" s="50" t="s">
        <v>732</v>
      </c>
      <c r="E170" s="49" t="s">
        <v>195</v>
      </c>
      <c r="F170" s="83" t="s">
        <v>196</v>
      </c>
      <c r="G170" s="43" t="s">
        <v>14</v>
      </c>
      <c r="H170" s="43" t="s">
        <v>39</v>
      </c>
      <c r="I170" s="41">
        <v>72</v>
      </c>
      <c r="J170" s="34"/>
      <c r="K170" s="34"/>
      <c r="L170" s="42"/>
      <c r="M170" s="186"/>
    </row>
    <row r="171" spans="4:13" ht="15.75" x14ac:dyDescent="0.2">
      <c r="D171" s="51" t="s">
        <v>96</v>
      </c>
      <c r="E171" s="52" t="s">
        <v>197</v>
      </c>
      <c r="F171" s="53" t="s">
        <v>198</v>
      </c>
      <c r="G171" s="54"/>
      <c r="H171" s="52"/>
      <c r="I171" s="84"/>
      <c r="J171" s="56"/>
      <c r="K171" s="56"/>
      <c r="L171" s="56"/>
      <c r="M171" s="57"/>
    </row>
    <row r="172" spans="4:13" x14ac:dyDescent="0.2">
      <c r="D172" s="29" t="s">
        <v>98</v>
      </c>
      <c r="E172" s="38" t="s">
        <v>199</v>
      </c>
      <c r="F172" s="58" t="s">
        <v>200</v>
      </c>
      <c r="G172" s="59" t="s">
        <v>14</v>
      </c>
      <c r="H172" s="59" t="s">
        <v>33</v>
      </c>
      <c r="I172" s="33">
        <v>9.42</v>
      </c>
      <c r="J172" s="34"/>
      <c r="K172" s="34"/>
      <c r="L172" s="34"/>
      <c r="M172" s="186"/>
    </row>
    <row r="173" spans="4:13" x14ac:dyDescent="0.2">
      <c r="D173" s="29" t="s">
        <v>733</v>
      </c>
      <c r="E173" s="38" t="s">
        <v>201</v>
      </c>
      <c r="F173" s="58" t="s">
        <v>202</v>
      </c>
      <c r="G173" s="59" t="s">
        <v>14</v>
      </c>
      <c r="H173" s="59" t="s">
        <v>33</v>
      </c>
      <c r="I173" s="33">
        <v>17.150000000000002</v>
      </c>
      <c r="J173" s="34"/>
      <c r="K173" s="34"/>
      <c r="L173" s="34"/>
      <c r="M173" s="186"/>
    </row>
    <row r="174" spans="4:13" x14ac:dyDescent="0.2">
      <c r="D174" s="29" t="s">
        <v>734</v>
      </c>
      <c r="E174" s="38" t="s">
        <v>203</v>
      </c>
      <c r="F174" s="60" t="s">
        <v>204</v>
      </c>
      <c r="G174" s="59" t="s">
        <v>14</v>
      </c>
      <c r="H174" s="48" t="s">
        <v>33</v>
      </c>
      <c r="I174" s="33">
        <v>9.4500000000000011</v>
      </c>
      <c r="J174" s="34"/>
      <c r="K174" s="34"/>
      <c r="L174" s="34"/>
      <c r="M174" s="186"/>
    </row>
    <row r="175" spans="4:13" x14ac:dyDescent="0.2">
      <c r="D175" s="29" t="s">
        <v>735</v>
      </c>
      <c r="E175" s="38" t="s">
        <v>205</v>
      </c>
      <c r="F175" s="60" t="s">
        <v>206</v>
      </c>
      <c r="G175" s="48" t="s">
        <v>14</v>
      </c>
      <c r="H175" s="48" t="s">
        <v>33</v>
      </c>
      <c r="I175" s="33">
        <v>12.25</v>
      </c>
      <c r="J175" s="34"/>
      <c r="K175" s="34"/>
      <c r="L175" s="34"/>
      <c r="M175" s="186"/>
    </row>
    <row r="176" spans="4:13" ht="15.75" x14ac:dyDescent="0.2">
      <c r="D176" s="29" t="s">
        <v>736</v>
      </c>
      <c r="E176" s="38" t="s">
        <v>207</v>
      </c>
      <c r="F176" s="60" t="s">
        <v>208</v>
      </c>
      <c r="G176" s="48"/>
      <c r="H176" s="48"/>
      <c r="I176" s="33" t="s">
        <v>578</v>
      </c>
      <c r="J176" s="90"/>
      <c r="K176" s="90"/>
      <c r="L176" s="90"/>
      <c r="M176" s="186"/>
    </row>
    <row r="177" spans="4:13" x14ac:dyDescent="0.2">
      <c r="D177" s="29" t="s">
        <v>737</v>
      </c>
      <c r="E177" s="38" t="s">
        <v>209</v>
      </c>
      <c r="F177" s="60" t="s">
        <v>210</v>
      </c>
      <c r="G177" s="48" t="s">
        <v>14</v>
      </c>
      <c r="H177" s="48" t="s">
        <v>15</v>
      </c>
      <c r="I177" s="33">
        <v>1</v>
      </c>
      <c r="J177" s="34"/>
      <c r="K177" s="34"/>
      <c r="L177" s="34"/>
      <c r="M177" s="186"/>
    </row>
    <row r="178" spans="4:13" ht="15.75" x14ac:dyDescent="0.2">
      <c r="D178" s="51" t="s">
        <v>738</v>
      </c>
      <c r="E178" s="52" t="s">
        <v>211</v>
      </c>
      <c r="F178" s="53" t="s">
        <v>212</v>
      </c>
      <c r="G178" s="54"/>
      <c r="H178" s="52"/>
      <c r="I178" s="84"/>
      <c r="J178" s="56"/>
      <c r="K178" s="56"/>
      <c r="L178" s="56"/>
      <c r="M178" s="57"/>
    </row>
    <row r="179" spans="4:13" x14ac:dyDescent="0.2">
      <c r="D179" s="50" t="s">
        <v>739</v>
      </c>
      <c r="E179" s="49" t="s">
        <v>213</v>
      </c>
      <c r="F179" s="60" t="s">
        <v>214</v>
      </c>
      <c r="G179" s="48" t="s">
        <v>14</v>
      </c>
      <c r="H179" s="48" t="s">
        <v>33</v>
      </c>
      <c r="I179" s="33">
        <v>40.050000000000004</v>
      </c>
      <c r="J179" s="34"/>
      <c r="K179" s="34"/>
      <c r="L179" s="34"/>
      <c r="M179" s="186"/>
    </row>
    <row r="180" spans="4:13" x14ac:dyDescent="0.2">
      <c r="D180" s="50" t="s">
        <v>740</v>
      </c>
      <c r="E180" s="49" t="s">
        <v>215</v>
      </c>
      <c r="F180" s="60" t="s">
        <v>216</v>
      </c>
      <c r="G180" s="48" t="s">
        <v>14</v>
      </c>
      <c r="H180" s="48" t="s">
        <v>33</v>
      </c>
      <c r="I180" s="33">
        <v>210</v>
      </c>
      <c r="J180" s="34"/>
      <c r="K180" s="34"/>
      <c r="L180" s="34"/>
      <c r="M180" s="186"/>
    </row>
    <row r="181" spans="4:13" x14ac:dyDescent="0.2">
      <c r="D181" s="50" t="s">
        <v>741</v>
      </c>
      <c r="E181" s="49" t="s">
        <v>217</v>
      </c>
      <c r="F181" s="60" t="s">
        <v>218</v>
      </c>
      <c r="G181" s="48" t="s">
        <v>14</v>
      </c>
      <c r="H181" s="48" t="s">
        <v>33</v>
      </c>
      <c r="I181" s="33">
        <v>55.585000000000008</v>
      </c>
      <c r="J181" s="34"/>
      <c r="K181" s="34"/>
      <c r="L181" s="34"/>
      <c r="M181" s="186"/>
    </row>
    <row r="182" spans="4:13" ht="15.75" x14ac:dyDescent="0.2">
      <c r="D182" s="51" t="s">
        <v>742</v>
      </c>
      <c r="E182" s="52" t="s">
        <v>219</v>
      </c>
      <c r="F182" s="53" t="s">
        <v>220</v>
      </c>
      <c r="G182" s="54"/>
      <c r="H182" s="52"/>
      <c r="I182" s="84"/>
      <c r="J182" s="56"/>
      <c r="K182" s="56"/>
      <c r="L182" s="56"/>
      <c r="M182" s="57"/>
    </row>
    <row r="183" spans="4:13" x14ac:dyDescent="0.2">
      <c r="D183" s="29" t="s">
        <v>743</v>
      </c>
      <c r="E183" s="38" t="s">
        <v>221</v>
      </c>
      <c r="F183" s="60" t="s">
        <v>222</v>
      </c>
      <c r="G183" s="59" t="s">
        <v>14</v>
      </c>
      <c r="H183" s="48" t="s">
        <v>33</v>
      </c>
      <c r="I183" s="33">
        <v>115.5</v>
      </c>
      <c r="J183" s="34"/>
      <c r="K183" s="34"/>
      <c r="L183" s="34"/>
      <c r="M183" s="186"/>
    </row>
    <row r="184" spans="4:13" x14ac:dyDescent="0.2">
      <c r="D184" s="29" t="s">
        <v>744</v>
      </c>
      <c r="E184" s="38" t="s">
        <v>223</v>
      </c>
      <c r="F184" s="60" t="s">
        <v>224</v>
      </c>
      <c r="G184" s="59" t="s">
        <v>14</v>
      </c>
      <c r="H184" s="48" t="s">
        <v>33</v>
      </c>
      <c r="I184" s="33">
        <v>101</v>
      </c>
      <c r="J184" s="34"/>
      <c r="K184" s="34"/>
      <c r="L184" s="34"/>
      <c r="M184" s="186"/>
    </row>
    <row r="185" spans="4:13" x14ac:dyDescent="0.2">
      <c r="D185" s="29" t="s">
        <v>745</v>
      </c>
      <c r="E185" s="38" t="s">
        <v>225</v>
      </c>
      <c r="F185" s="60" t="s">
        <v>226</v>
      </c>
      <c r="G185" s="59" t="s">
        <v>14</v>
      </c>
      <c r="H185" s="48" t="s">
        <v>33</v>
      </c>
      <c r="I185" s="33">
        <v>106</v>
      </c>
      <c r="J185" s="34"/>
      <c r="K185" s="34"/>
      <c r="L185" s="34"/>
      <c r="M185" s="186"/>
    </row>
    <row r="186" spans="4:13" ht="15.75" x14ac:dyDescent="0.2">
      <c r="D186" s="51" t="s">
        <v>746</v>
      </c>
      <c r="E186" s="52" t="s">
        <v>227</v>
      </c>
      <c r="F186" s="53" t="s">
        <v>228</v>
      </c>
      <c r="G186" s="54"/>
      <c r="H186" s="52"/>
      <c r="I186" s="84"/>
      <c r="J186" s="56"/>
      <c r="K186" s="56"/>
      <c r="L186" s="56"/>
      <c r="M186" s="57"/>
    </row>
    <row r="187" spans="4:13" x14ac:dyDescent="0.2">
      <c r="D187" s="29" t="s">
        <v>747</v>
      </c>
      <c r="E187" s="38" t="s">
        <v>229</v>
      </c>
      <c r="F187" s="60" t="s">
        <v>230</v>
      </c>
      <c r="G187" s="59" t="s">
        <v>14</v>
      </c>
      <c r="H187" s="48" t="s">
        <v>39</v>
      </c>
      <c r="I187" s="33">
        <v>111.4</v>
      </c>
      <c r="J187" s="34"/>
      <c r="K187" s="34"/>
      <c r="L187" s="34"/>
      <c r="M187" s="186"/>
    </row>
    <row r="188" spans="4:13" ht="15.75" x14ac:dyDescent="0.2">
      <c r="D188" s="51" t="s">
        <v>748</v>
      </c>
      <c r="E188" s="52" t="s">
        <v>231</v>
      </c>
      <c r="F188" s="53" t="s">
        <v>232</v>
      </c>
      <c r="G188" s="54"/>
      <c r="H188" s="52"/>
      <c r="I188" s="84"/>
      <c r="J188" s="56"/>
      <c r="K188" s="56"/>
      <c r="L188" s="56"/>
      <c r="M188" s="57"/>
    </row>
    <row r="189" spans="4:13" x14ac:dyDescent="0.2">
      <c r="D189" s="50" t="s">
        <v>749</v>
      </c>
      <c r="E189" s="38" t="s">
        <v>233</v>
      </c>
      <c r="F189" s="58" t="s">
        <v>234</v>
      </c>
      <c r="G189" s="59" t="s">
        <v>14</v>
      </c>
      <c r="H189" s="59" t="s">
        <v>33</v>
      </c>
      <c r="I189" s="33">
        <v>14</v>
      </c>
      <c r="J189" s="34"/>
      <c r="K189" s="34"/>
      <c r="L189" s="34"/>
      <c r="M189" s="186"/>
    </row>
    <row r="190" spans="4:13" x14ac:dyDescent="0.2">
      <c r="D190" s="50" t="s">
        <v>750</v>
      </c>
      <c r="E190" s="49" t="s">
        <v>235</v>
      </c>
      <c r="F190" s="85" t="s">
        <v>236</v>
      </c>
      <c r="G190" s="43" t="s">
        <v>14</v>
      </c>
      <c r="H190" s="43" t="s">
        <v>33</v>
      </c>
      <c r="I190" s="41">
        <v>106</v>
      </c>
      <c r="J190" s="34"/>
      <c r="K190" s="34"/>
      <c r="L190" s="42"/>
      <c r="M190" s="186"/>
    </row>
    <row r="191" spans="4:13" ht="15.75" x14ac:dyDescent="0.2">
      <c r="D191" s="51" t="s">
        <v>751</v>
      </c>
      <c r="E191" s="52" t="s">
        <v>237</v>
      </c>
      <c r="F191" s="53" t="s">
        <v>238</v>
      </c>
      <c r="G191" s="54"/>
      <c r="H191" s="52"/>
      <c r="I191" s="84"/>
      <c r="J191" s="56"/>
      <c r="K191" s="56"/>
      <c r="L191" s="56"/>
      <c r="M191" s="57"/>
    </row>
    <row r="192" spans="4:13" x14ac:dyDescent="0.2">
      <c r="D192" s="29" t="s">
        <v>752</v>
      </c>
      <c r="E192" s="38" t="s">
        <v>239</v>
      </c>
      <c r="F192" s="58" t="s">
        <v>240</v>
      </c>
      <c r="G192" s="59" t="s">
        <v>14</v>
      </c>
      <c r="H192" s="59" t="s">
        <v>33</v>
      </c>
      <c r="I192" s="33">
        <v>55.585000000000008</v>
      </c>
      <c r="J192" s="34"/>
      <c r="K192" s="34"/>
      <c r="L192" s="34"/>
      <c r="M192" s="186"/>
    </row>
    <row r="193" spans="4:13" ht="15.75" x14ac:dyDescent="0.2">
      <c r="D193" s="51" t="s">
        <v>753</v>
      </c>
      <c r="E193" s="52" t="s">
        <v>241</v>
      </c>
      <c r="F193" s="53" t="s">
        <v>242</v>
      </c>
      <c r="G193" s="54"/>
      <c r="H193" s="52"/>
      <c r="I193" s="84"/>
      <c r="J193" s="56"/>
      <c r="K193" s="56"/>
      <c r="L193" s="56"/>
      <c r="M193" s="57"/>
    </row>
    <row r="194" spans="4:13" ht="15.75" x14ac:dyDescent="0.2">
      <c r="D194" s="100" t="s">
        <v>754</v>
      </c>
      <c r="E194" s="101" t="s">
        <v>243</v>
      </c>
      <c r="F194" s="94" t="s">
        <v>244</v>
      </c>
      <c r="G194" s="102"/>
      <c r="H194" s="102"/>
      <c r="I194" s="103"/>
      <c r="J194" s="68"/>
      <c r="K194" s="68"/>
      <c r="L194" s="68"/>
      <c r="M194" s="104"/>
    </row>
    <row r="195" spans="4:13" x14ac:dyDescent="0.2">
      <c r="D195" s="29" t="s">
        <v>755</v>
      </c>
      <c r="E195" s="105" t="s">
        <v>245</v>
      </c>
      <c r="F195" s="106" t="s">
        <v>246</v>
      </c>
      <c r="G195" s="107" t="s">
        <v>14</v>
      </c>
      <c r="H195" s="107" t="s">
        <v>148</v>
      </c>
      <c r="I195" s="41">
        <v>2</v>
      </c>
      <c r="J195" s="34"/>
      <c r="K195" s="34"/>
      <c r="L195" s="42"/>
      <c r="M195" s="186"/>
    </row>
    <row r="196" spans="4:13" ht="15.75" x14ac:dyDescent="0.2">
      <c r="D196" s="100" t="s">
        <v>756</v>
      </c>
      <c r="E196" s="101" t="s">
        <v>247</v>
      </c>
      <c r="F196" s="94" t="s">
        <v>248</v>
      </c>
      <c r="G196" s="102"/>
      <c r="H196" s="102"/>
      <c r="I196" s="103"/>
      <c r="J196" s="68"/>
      <c r="K196" s="68"/>
      <c r="L196" s="68"/>
      <c r="M196" s="104"/>
    </row>
    <row r="197" spans="4:13" x14ac:dyDescent="0.2">
      <c r="D197" s="29" t="s">
        <v>757</v>
      </c>
      <c r="E197" s="105" t="s">
        <v>249</v>
      </c>
      <c r="F197" s="106" t="s">
        <v>250</v>
      </c>
      <c r="G197" s="107" t="s">
        <v>14</v>
      </c>
      <c r="H197" s="107" t="s">
        <v>148</v>
      </c>
      <c r="I197" s="33">
        <v>2</v>
      </c>
      <c r="J197" s="34"/>
      <c r="K197" s="34"/>
      <c r="L197" s="34"/>
      <c r="M197" s="186"/>
    </row>
    <row r="198" spans="4:13" ht="15.75" x14ac:dyDescent="0.2">
      <c r="D198" s="100" t="s">
        <v>758</v>
      </c>
      <c r="E198" s="101" t="s">
        <v>251</v>
      </c>
      <c r="F198" s="94" t="s">
        <v>252</v>
      </c>
      <c r="G198" s="102"/>
      <c r="H198" s="102"/>
      <c r="I198" s="103"/>
      <c r="J198" s="68"/>
      <c r="K198" s="68"/>
      <c r="L198" s="68"/>
      <c r="M198" s="104"/>
    </row>
    <row r="199" spans="4:13" x14ac:dyDescent="0.2">
      <c r="D199" s="29" t="s">
        <v>759</v>
      </c>
      <c r="E199" s="38" t="s">
        <v>253</v>
      </c>
      <c r="F199" s="108" t="s">
        <v>254</v>
      </c>
      <c r="G199" s="107" t="s">
        <v>14</v>
      </c>
      <c r="H199" s="107" t="s">
        <v>39</v>
      </c>
      <c r="I199" s="33">
        <v>2.52</v>
      </c>
      <c r="J199" s="34"/>
      <c r="K199" s="34"/>
      <c r="L199" s="34"/>
      <c r="M199" s="186"/>
    </row>
    <row r="200" spans="4:13" ht="15.75" x14ac:dyDescent="0.2">
      <c r="D200" s="100" t="s">
        <v>760</v>
      </c>
      <c r="E200" s="101" t="s">
        <v>255</v>
      </c>
      <c r="F200" s="94" t="s">
        <v>256</v>
      </c>
      <c r="G200" s="102"/>
      <c r="H200" s="102"/>
      <c r="I200" s="103"/>
      <c r="J200" s="68"/>
      <c r="K200" s="68"/>
      <c r="L200" s="68"/>
      <c r="M200" s="104"/>
    </row>
    <row r="201" spans="4:13" x14ac:dyDescent="0.2">
      <c r="D201" s="29" t="s">
        <v>761</v>
      </c>
      <c r="E201" s="38" t="s">
        <v>257</v>
      </c>
      <c r="F201" s="109" t="s">
        <v>258</v>
      </c>
      <c r="G201" s="110" t="s">
        <v>14</v>
      </c>
      <c r="H201" s="48" t="s">
        <v>36</v>
      </c>
      <c r="I201" s="33">
        <v>3</v>
      </c>
      <c r="J201" s="34"/>
      <c r="K201" s="34"/>
      <c r="L201" s="34"/>
      <c r="M201" s="186"/>
    </row>
    <row r="202" spans="4:13" ht="15.75" x14ac:dyDescent="0.2">
      <c r="D202" s="100" t="s">
        <v>762</v>
      </c>
      <c r="E202" s="101" t="s">
        <v>259</v>
      </c>
      <c r="F202" s="94" t="s">
        <v>260</v>
      </c>
      <c r="G202" s="102" t="s">
        <v>14</v>
      </c>
      <c r="H202" s="102" t="s">
        <v>36</v>
      </c>
      <c r="I202" s="103">
        <v>22</v>
      </c>
      <c r="J202" s="68"/>
      <c r="K202" s="68"/>
      <c r="L202" s="68"/>
      <c r="M202" s="187"/>
    </row>
    <row r="203" spans="4:13" ht="15.75" x14ac:dyDescent="0.2">
      <c r="D203" s="100" t="s">
        <v>763</v>
      </c>
      <c r="E203" s="101" t="s">
        <v>261</v>
      </c>
      <c r="F203" s="94" t="s">
        <v>262</v>
      </c>
      <c r="G203" s="102" t="s">
        <v>14</v>
      </c>
      <c r="H203" s="102" t="s">
        <v>36</v>
      </c>
      <c r="I203" s="103">
        <v>2</v>
      </c>
      <c r="J203" s="68"/>
      <c r="K203" s="68"/>
      <c r="L203" s="68"/>
      <c r="M203" s="187"/>
    </row>
    <row r="204" spans="4:13" ht="15.75" x14ac:dyDescent="0.2">
      <c r="D204" s="100" t="s">
        <v>764</v>
      </c>
      <c r="E204" s="101" t="s">
        <v>263</v>
      </c>
      <c r="F204" s="94" t="s">
        <v>264</v>
      </c>
      <c r="G204" s="102" t="s">
        <v>14</v>
      </c>
      <c r="H204" s="102" t="s">
        <v>36</v>
      </c>
      <c r="I204" s="103">
        <v>55.5</v>
      </c>
      <c r="J204" s="68"/>
      <c r="K204" s="68"/>
      <c r="L204" s="68"/>
      <c r="M204" s="187"/>
    </row>
    <row r="205" spans="4:13" ht="15.75" x14ac:dyDescent="0.2">
      <c r="D205" s="51" t="s">
        <v>765</v>
      </c>
      <c r="E205" s="52" t="s">
        <v>265</v>
      </c>
      <c r="F205" s="53" t="s">
        <v>266</v>
      </c>
      <c r="G205" s="54"/>
      <c r="H205" s="52"/>
      <c r="I205" s="55"/>
      <c r="J205" s="56"/>
      <c r="K205" s="56"/>
      <c r="L205" s="56"/>
      <c r="M205" s="57"/>
    </row>
    <row r="206" spans="4:13" ht="30" x14ac:dyDescent="0.2">
      <c r="D206" s="29" t="s">
        <v>766</v>
      </c>
      <c r="E206" s="38" t="s">
        <v>392</v>
      </c>
      <c r="F206" s="83" t="s">
        <v>267</v>
      </c>
      <c r="G206" s="59" t="s">
        <v>14</v>
      </c>
      <c r="H206" s="59" t="s">
        <v>33</v>
      </c>
      <c r="I206" s="33">
        <v>1.6</v>
      </c>
      <c r="J206" s="34"/>
      <c r="K206" s="34"/>
      <c r="L206" s="34"/>
      <c r="M206" s="186"/>
    </row>
    <row r="207" spans="4:13" x14ac:dyDescent="0.2">
      <c r="D207" s="29" t="s">
        <v>767</v>
      </c>
      <c r="E207" s="38" t="s">
        <v>393</v>
      </c>
      <c r="F207" s="83" t="s">
        <v>268</v>
      </c>
      <c r="G207" s="59" t="s">
        <v>14</v>
      </c>
      <c r="H207" s="59" t="s">
        <v>33</v>
      </c>
      <c r="I207" s="33">
        <v>1.75</v>
      </c>
      <c r="J207" s="34"/>
      <c r="K207" s="34"/>
      <c r="L207" s="34"/>
      <c r="M207" s="186"/>
    </row>
    <row r="208" spans="4:13" ht="15.75" x14ac:dyDescent="0.2">
      <c r="D208" s="51" t="s">
        <v>768</v>
      </c>
      <c r="E208" s="52" t="s">
        <v>269</v>
      </c>
      <c r="F208" s="53" t="s">
        <v>270</v>
      </c>
      <c r="G208" s="54"/>
      <c r="H208" s="52"/>
      <c r="I208" s="55"/>
      <c r="J208" s="56"/>
      <c r="K208" s="56"/>
      <c r="L208" s="56"/>
      <c r="M208" s="57"/>
    </row>
    <row r="209" spans="4:13" x14ac:dyDescent="0.2">
      <c r="D209" s="29" t="s">
        <v>769</v>
      </c>
      <c r="E209" s="38" t="s">
        <v>271</v>
      </c>
      <c r="F209" s="85" t="s">
        <v>272</v>
      </c>
      <c r="G209" s="59" t="s">
        <v>14</v>
      </c>
      <c r="H209" s="59" t="s">
        <v>33</v>
      </c>
      <c r="I209" s="33">
        <v>1.54</v>
      </c>
      <c r="J209" s="34"/>
      <c r="K209" s="34"/>
      <c r="L209" s="34"/>
      <c r="M209" s="186"/>
    </row>
    <row r="210" spans="4:13" ht="15.75" x14ac:dyDescent="0.2">
      <c r="D210" s="51" t="s">
        <v>770</v>
      </c>
      <c r="E210" s="52" t="s">
        <v>273</v>
      </c>
      <c r="F210" s="53" t="s">
        <v>274</v>
      </c>
      <c r="G210" s="54"/>
      <c r="H210" s="52"/>
      <c r="I210" s="55"/>
      <c r="J210" s="56"/>
      <c r="K210" s="56"/>
      <c r="L210" s="56"/>
      <c r="M210" s="57"/>
    </row>
    <row r="211" spans="4:13" x14ac:dyDescent="0.2">
      <c r="D211" s="29" t="s">
        <v>771</v>
      </c>
      <c r="E211" s="38" t="s">
        <v>275</v>
      </c>
      <c r="F211" s="85" t="s">
        <v>276</v>
      </c>
      <c r="G211" s="48" t="s">
        <v>14</v>
      </c>
      <c r="H211" s="43" t="s">
        <v>36</v>
      </c>
      <c r="I211" s="33">
        <v>1</v>
      </c>
      <c r="J211" s="34"/>
      <c r="K211" s="34"/>
      <c r="L211" s="34"/>
      <c r="M211" s="186"/>
    </row>
    <row r="212" spans="4:13" ht="15.75" x14ac:dyDescent="0.2">
      <c r="D212" s="51" t="s">
        <v>772</v>
      </c>
      <c r="E212" s="52" t="s">
        <v>277</v>
      </c>
      <c r="F212" s="53" t="s">
        <v>278</v>
      </c>
      <c r="G212" s="54"/>
      <c r="H212" s="52"/>
      <c r="I212" s="55"/>
      <c r="J212" s="56"/>
      <c r="K212" s="56"/>
      <c r="L212" s="56"/>
      <c r="M212" s="57"/>
    </row>
    <row r="213" spans="4:13" x14ac:dyDescent="0.2">
      <c r="D213" s="29" t="s">
        <v>773</v>
      </c>
      <c r="E213" s="38" t="s">
        <v>279</v>
      </c>
      <c r="F213" s="85" t="s">
        <v>280</v>
      </c>
      <c r="G213" s="59" t="s">
        <v>14</v>
      </c>
      <c r="H213" s="43" t="s">
        <v>36</v>
      </c>
      <c r="I213" s="33">
        <v>2</v>
      </c>
      <c r="J213" s="34"/>
      <c r="K213" s="34"/>
      <c r="L213" s="34"/>
      <c r="M213" s="186"/>
    </row>
    <row r="214" spans="4:13" x14ac:dyDescent="0.2">
      <c r="D214" s="29" t="s">
        <v>774</v>
      </c>
      <c r="E214" s="38" t="s">
        <v>281</v>
      </c>
      <c r="F214" s="85" t="s">
        <v>282</v>
      </c>
      <c r="G214" s="59" t="s">
        <v>14</v>
      </c>
      <c r="H214" s="43" t="s">
        <v>36</v>
      </c>
      <c r="I214" s="33">
        <v>1</v>
      </c>
      <c r="J214" s="34"/>
      <c r="K214" s="34"/>
      <c r="L214" s="34"/>
      <c r="M214" s="186"/>
    </row>
    <row r="215" spans="4:13" x14ac:dyDescent="0.2">
      <c r="D215" s="29" t="s">
        <v>775</v>
      </c>
      <c r="E215" s="38" t="s">
        <v>283</v>
      </c>
      <c r="F215" s="85" t="s">
        <v>284</v>
      </c>
      <c r="G215" s="59" t="s">
        <v>14</v>
      </c>
      <c r="H215" s="43" t="s">
        <v>39</v>
      </c>
      <c r="I215" s="33">
        <v>1.75</v>
      </c>
      <c r="J215" s="34"/>
      <c r="K215" s="34"/>
      <c r="L215" s="34"/>
      <c r="M215" s="186"/>
    </row>
    <row r="216" spans="4:13" x14ac:dyDescent="0.2">
      <c r="D216" s="29" t="s">
        <v>776</v>
      </c>
      <c r="E216" s="38" t="s">
        <v>285</v>
      </c>
      <c r="F216" s="85" t="s">
        <v>286</v>
      </c>
      <c r="G216" s="59" t="s">
        <v>14</v>
      </c>
      <c r="H216" s="43" t="s">
        <v>36</v>
      </c>
      <c r="I216" s="33">
        <v>2</v>
      </c>
      <c r="J216" s="34"/>
      <c r="K216" s="34"/>
      <c r="L216" s="34"/>
      <c r="M216" s="186"/>
    </row>
    <row r="217" spans="4:13" ht="15.75" x14ac:dyDescent="0.2">
      <c r="D217" s="100" t="s">
        <v>777</v>
      </c>
      <c r="E217" s="101" t="s">
        <v>287</v>
      </c>
      <c r="F217" s="94" t="s">
        <v>288</v>
      </c>
      <c r="G217" s="102" t="s">
        <v>14</v>
      </c>
      <c r="H217" s="102" t="s">
        <v>15</v>
      </c>
      <c r="I217" s="103">
        <v>1</v>
      </c>
      <c r="J217" s="68"/>
      <c r="K217" s="68"/>
      <c r="L217" s="68"/>
      <c r="M217" s="187"/>
    </row>
    <row r="218" spans="4:13" x14ac:dyDescent="0.2">
      <c r="D218" s="29" t="s">
        <v>778</v>
      </c>
      <c r="E218" s="38" t="s">
        <v>289</v>
      </c>
      <c r="F218" s="83" t="s">
        <v>290</v>
      </c>
      <c r="G218" s="59"/>
      <c r="H218" s="43"/>
      <c r="I218" s="208" t="s">
        <v>579</v>
      </c>
      <c r="J218" s="34"/>
      <c r="K218" s="34"/>
      <c r="L218" s="34"/>
      <c r="M218" s="35"/>
    </row>
    <row r="219" spans="4:13" x14ac:dyDescent="0.2">
      <c r="D219" s="29" t="s">
        <v>779</v>
      </c>
      <c r="E219" s="38" t="s">
        <v>291</v>
      </c>
      <c r="F219" s="83" t="s">
        <v>292</v>
      </c>
      <c r="G219" s="59"/>
      <c r="H219" s="43"/>
      <c r="I219" s="208" t="s">
        <v>579</v>
      </c>
      <c r="J219" s="34"/>
      <c r="K219" s="34"/>
      <c r="L219" s="34"/>
      <c r="M219" s="35"/>
    </row>
    <row r="220" spans="4:13" x14ac:dyDescent="0.2">
      <c r="D220" s="29" t="s">
        <v>780</v>
      </c>
      <c r="E220" s="38" t="s">
        <v>293</v>
      </c>
      <c r="F220" s="83" t="s">
        <v>294</v>
      </c>
      <c r="G220" s="59"/>
      <c r="H220" s="43"/>
      <c r="I220" s="208" t="s">
        <v>579</v>
      </c>
      <c r="J220" s="34"/>
      <c r="K220" s="34"/>
      <c r="L220" s="34"/>
      <c r="M220" s="35"/>
    </row>
    <row r="221" spans="4:13" ht="15.75" x14ac:dyDescent="0.2">
      <c r="D221" s="51" t="s">
        <v>781</v>
      </c>
      <c r="E221" s="52" t="s">
        <v>295</v>
      </c>
      <c r="F221" s="53" t="s">
        <v>296</v>
      </c>
      <c r="G221" s="54"/>
      <c r="H221" s="52"/>
      <c r="I221" s="55"/>
      <c r="J221" s="56"/>
      <c r="K221" s="56"/>
      <c r="L221" s="56"/>
      <c r="M221" s="57"/>
    </row>
    <row r="222" spans="4:13" x14ac:dyDescent="0.2">
      <c r="D222" s="29" t="s">
        <v>782</v>
      </c>
      <c r="E222" s="38" t="s">
        <v>297</v>
      </c>
      <c r="F222" s="85" t="s">
        <v>298</v>
      </c>
      <c r="G222" s="59" t="s">
        <v>14</v>
      </c>
      <c r="H222" s="43" t="s">
        <v>36</v>
      </c>
      <c r="I222" s="33">
        <v>1</v>
      </c>
      <c r="J222" s="34"/>
      <c r="K222" s="34"/>
      <c r="L222" s="34"/>
      <c r="M222" s="186"/>
    </row>
    <row r="223" spans="4:13" x14ac:dyDescent="0.2">
      <c r="D223" s="29" t="s">
        <v>783</v>
      </c>
      <c r="E223" s="38" t="s">
        <v>299</v>
      </c>
      <c r="F223" s="85" t="s">
        <v>300</v>
      </c>
      <c r="G223" s="48" t="s">
        <v>14</v>
      </c>
      <c r="H223" s="43" t="s">
        <v>36</v>
      </c>
      <c r="I223" s="33">
        <v>2</v>
      </c>
      <c r="J223" s="34"/>
      <c r="K223" s="34"/>
      <c r="L223" s="34"/>
      <c r="M223" s="186"/>
    </row>
    <row r="224" spans="4:13" x14ac:dyDescent="0.2">
      <c r="D224" s="29" t="s">
        <v>784</v>
      </c>
      <c r="E224" s="38" t="s">
        <v>301</v>
      </c>
      <c r="F224" s="85" t="s">
        <v>302</v>
      </c>
      <c r="G224" s="48" t="s">
        <v>14</v>
      </c>
      <c r="H224" s="43" t="s">
        <v>36</v>
      </c>
      <c r="I224" s="33">
        <v>1</v>
      </c>
      <c r="J224" s="34"/>
      <c r="K224" s="34"/>
      <c r="L224" s="34"/>
      <c r="M224" s="186"/>
    </row>
    <row r="225" spans="4:13" x14ac:dyDescent="0.2">
      <c r="D225" s="29" t="s">
        <v>785</v>
      </c>
      <c r="E225" s="38" t="s">
        <v>303</v>
      </c>
      <c r="F225" s="85" t="s">
        <v>304</v>
      </c>
      <c r="G225" s="48" t="s">
        <v>14</v>
      </c>
      <c r="H225" s="43" t="s">
        <v>36</v>
      </c>
      <c r="I225" s="33">
        <v>2</v>
      </c>
      <c r="J225" s="34"/>
      <c r="K225" s="34"/>
      <c r="L225" s="34"/>
      <c r="M225" s="186"/>
    </row>
    <row r="226" spans="4:13" ht="15.75" x14ac:dyDescent="0.2">
      <c r="D226" s="51" t="s">
        <v>786</v>
      </c>
      <c r="E226" s="52" t="s">
        <v>305</v>
      </c>
      <c r="F226" s="53" t="s">
        <v>306</v>
      </c>
      <c r="G226" s="54"/>
      <c r="H226" s="52"/>
      <c r="I226" s="55"/>
      <c r="J226" s="56"/>
      <c r="K226" s="56"/>
      <c r="L226" s="56"/>
      <c r="M226" s="57"/>
    </row>
    <row r="227" spans="4:13" x14ac:dyDescent="0.2">
      <c r="D227" s="46" t="s">
        <v>787</v>
      </c>
      <c r="E227" s="38" t="s">
        <v>307</v>
      </c>
      <c r="F227" s="60" t="s">
        <v>308</v>
      </c>
      <c r="G227" s="48" t="s">
        <v>14</v>
      </c>
      <c r="H227" s="48" t="s">
        <v>36</v>
      </c>
      <c r="I227" s="33">
        <v>1</v>
      </c>
      <c r="J227" s="34"/>
      <c r="K227" s="34"/>
      <c r="L227" s="34"/>
      <c r="M227" s="186"/>
    </row>
    <row r="228" spans="4:13" x14ac:dyDescent="0.2">
      <c r="D228" s="46" t="s">
        <v>788</v>
      </c>
      <c r="E228" s="38" t="s">
        <v>309</v>
      </c>
      <c r="F228" s="60" t="s">
        <v>310</v>
      </c>
      <c r="G228" s="48" t="s">
        <v>14</v>
      </c>
      <c r="H228" s="48" t="s">
        <v>36</v>
      </c>
      <c r="I228" s="33">
        <v>2</v>
      </c>
      <c r="J228" s="34"/>
      <c r="K228" s="34"/>
      <c r="L228" s="34"/>
      <c r="M228" s="186"/>
    </row>
    <row r="229" spans="4:13" x14ac:dyDescent="0.2">
      <c r="D229" s="46" t="s">
        <v>789</v>
      </c>
      <c r="E229" s="38" t="s">
        <v>311</v>
      </c>
      <c r="F229" s="60" t="s">
        <v>312</v>
      </c>
      <c r="G229" s="48" t="s">
        <v>14</v>
      </c>
      <c r="H229" s="48" t="s">
        <v>36</v>
      </c>
      <c r="I229" s="33">
        <v>1</v>
      </c>
      <c r="J229" s="34"/>
      <c r="K229" s="34"/>
      <c r="L229" s="34"/>
      <c r="M229" s="186"/>
    </row>
    <row r="230" spans="4:13" x14ac:dyDescent="0.2">
      <c r="D230" s="46" t="s">
        <v>790</v>
      </c>
      <c r="E230" s="38" t="s">
        <v>313</v>
      </c>
      <c r="F230" s="60" t="s">
        <v>314</v>
      </c>
      <c r="G230" s="48" t="s">
        <v>14</v>
      </c>
      <c r="H230" s="48" t="s">
        <v>36</v>
      </c>
      <c r="I230" s="33">
        <v>2</v>
      </c>
      <c r="J230" s="34"/>
      <c r="K230" s="34"/>
      <c r="L230" s="34"/>
      <c r="M230" s="186"/>
    </row>
    <row r="231" spans="4:13" x14ac:dyDescent="0.2">
      <c r="D231" s="46" t="s">
        <v>791</v>
      </c>
      <c r="E231" s="38" t="s">
        <v>315</v>
      </c>
      <c r="F231" s="60" t="s">
        <v>316</v>
      </c>
      <c r="G231" s="48" t="s">
        <v>14</v>
      </c>
      <c r="H231" s="48" t="s">
        <v>36</v>
      </c>
      <c r="I231" s="33">
        <v>1</v>
      </c>
      <c r="J231" s="34"/>
      <c r="K231" s="34"/>
      <c r="L231" s="34"/>
      <c r="M231" s="186"/>
    </row>
    <row r="232" spans="4:13" x14ac:dyDescent="0.2">
      <c r="D232" s="46" t="s">
        <v>792</v>
      </c>
      <c r="E232" s="38" t="s">
        <v>317</v>
      </c>
      <c r="F232" s="60" t="s">
        <v>318</v>
      </c>
      <c r="G232" s="48" t="s">
        <v>14</v>
      </c>
      <c r="H232" s="48" t="s">
        <v>36</v>
      </c>
      <c r="I232" s="33">
        <v>4</v>
      </c>
      <c r="J232" s="34"/>
      <c r="K232" s="34"/>
      <c r="L232" s="34"/>
      <c r="M232" s="186"/>
    </row>
    <row r="233" spans="4:13" ht="15.75" x14ac:dyDescent="0.2">
      <c r="D233" s="51" t="s">
        <v>793</v>
      </c>
      <c r="E233" s="52" t="s">
        <v>319</v>
      </c>
      <c r="F233" s="53" t="s">
        <v>320</v>
      </c>
      <c r="G233" s="54"/>
      <c r="H233" s="52"/>
      <c r="I233" s="55"/>
      <c r="J233" s="56"/>
      <c r="K233" s="56"/>
      <c r="L233" s="56"/>
      <c r="M233" s="57"/>
    </row>
    <row r="234" spans="4:13" x14ac:dyDescent="0.2">
      <c r="D234" s="50" t="s">
        <v>794</v>
      </c>
      <c r="E234" s="49" t="s">
        <v>582</v>
      </c>
      <c r="F234" s="85" t="s">
        <v>321</v>
      </c>
      <c r="G234" s="43" t="s">
        <v>14</v>
      </c>
      <c r="H234" s="43" t="s">
        <v>36</v>
      </c>
      <c r="I234" s="41">
        <v>3</v>
      </c>
      <c r="J234" s="34"/>
      <c r="K234" s="34"/>
      <c r="L234" s="42"/>
      <c r="M234" s="186"/>
    </row>
    <row r="235" spans="4:13" ht="15.75" x14ac:dyDescent="0.2">
      <c r="D235" s="51" t="s">
        <v>795</v>
      </c>
      <c r="E235" s="52" t="s">
        <v>322</v>
      </c>
      <c r="F235" s="53" t="s">
        <v>323</v>
      </c>
      <c r="G235" s="54"/>
      <c r="H235" s="52"/>
      <c r="I235" s="55"/>
      <c r="J235" s="56"/>
      <c r="K235" s="56"/>
      <c r="L235" s="56"/>
      <c r="M235" s="57"/>
    </row>
    <row r="236" spans="4:13" x14ac:dyDescent="0.2">
      <c r="D236" s="46" t="s">
        <v>796</v>
      </c>
      <c r="E236" s="38" t="s">
        <v>324</v>
      </c>
      <c r="F236" s="60" t="s">
        <v>325</v>
      </c>
      <c r="G236" s="48" t="s">
        <v>14</v>
      </c>
      <c r="H236" s="48" t="s">
        <v>33</v>
      </c>
      <c r="I236" s="33">
        <v>462.87099999999998</v>
      </c>
      <c r="J236" s="34"/>
      <c r="K236" s="34"/>
      <c r="L236" s="34"/>
      <c r="M236" s="186"/>
    </row>
    <row r="237" spans="4:13" x14ac:dyDescent="0.2">
      <c r="D237" s="46" t="s">
        <v>797</v>
      </c>
      <c r="E237" s="38" t="s">
        <v>326</v>
      </c>
      <c r="F237" s="60" t="s">
        <v>327</v>
      </c>
      <c r="G237" s="48" t="s">
        <v>14</v>
      </c>
      <c r="H237" s="48" t="s">
        <v>33</v>
      </c>
      <c r="I237" s="33">
        <v>462.87099999999998</v>
      </c>
      <c r="J237" s="34"/>
      <c r="K237" s="34"/>
      <c r="L237" s="34"/>
      <c r="M237" s="186"/>
    </row>
    <row r="238" spans="4:13" x14ac:dyDescent="0.2">
      <c r="D238" s="46" t="s">
        <v>798</v>
      </c>
      <c r="E238" s="38" t="s">
        <v>328</v>
      </c>
      <c r="F238" s="60" t="s">
        <v>329</v>
      </c>
      <c r="G238" s="48" t="s">
        <v>14</v>
      </c>
      <c r="H238" s="48" t="s">
        <v>33</v>
      </c>
      <c r="I238" s="33">
        <v>115.71775</v>
      </c>
      <c r="J238" s="34"/>
      <c r="K238" s="34"/>
      <c r="L238" s="34"/>
      <c r="M238" s="186"/>
    </row>
    <row r="239" spans="4:13" x14ac:dyDescent="0.2">
      <c r="D239" s="46" t="s">
        <v>799</v>
      </c>
      <c r="E239" s="38" t="s">
        <v>330</v>
      </c>
      <c r="F239" s="60" t="s">
        <v>331</v>
      </c>
      <c r="G239" s="48" t="s">
        <v>14</v>
      </c>
      <c r="H239" s="48" t="s">
        <v>33</v>
      </c>
      <c r="I239" s="33">
        <v>115.71775</v>
      </c>
      <c r="J239" s="34"/>
      <c r="K239" s="34"/>
      <c r="L239" s="34"/>
      <c r="M239" s="186"/>
    </row>
    <row r="240" spans="4:13" ht="15.75" x14ac:dyDescent="0.2">
      <c r="D240" s="22" t="s">
        <v>100</v>
      </c>
      <c r="E240" s="23" t="s">
        <v>332</v>
      </c>
      <c r="F240" s="24" t="s">
        <v>333</v>
      </c>
      <c r="G240" s="25"/>
      <c r="H240" s="86"/>
      <c r="I240" s="119"/>
      <c r="J240" s="88"/>
      <c r="K240" s="88"/>
      <c r="L240" s="27"/>
      <c r="M240" s="89"/>
    </row>
    <row r="241" spans="4:13" x14ac:dyDescent="0.2">
      <c r="D241" s="46" t="s">
        <v>102</v>
      </c>
      <c r="E241" s="38" t="s">
        <v>334</v>
      </c>
      <c r="F241" s="47" t="s">
        <v>335</v>
      </c>
      <c r="G241" s="59" t="s">
        <v>14</v>
      </c>
      <c r="H241" s="48" t="s">
        <v>39</v>
      </c>
      <c r="I241" s="33">
        <v>288.8</v>
      </c>
      <c r="J241" s="34"/>
      <c r="K241" s="34"/>
      <c r="L241" s="34"/>
      <c r="M241" s="186"/>
    </row>
    <row r="242" spans="4:13" x14ac:dyDescent="0.2">
      <c r="D242" s="46" t="s">
        <v>104</v>
      </c>
      <c r="E242" s="49" t="s">
        <v>336</v>
      </c>
      <c r="F242" s="47" t="s">
        <v>337</v>
      </c>
      <c r="G242" s="43" t="s">
        <v>14</v>
      </c>
      <c r="H242" s="48" t="s">
        <v>39</v>
      </c>
      <c r="I242" s="33">
        <v>181</v>
      </c>
      <c r="J242" s="34"/>
      <c r="K242" s="34"/>
      <c r="L242" s="34"/>
      <c r="M242" s="186"/>
    </row>
    <row r="243" spans="4:13" ht="15.75" x14ac:dyDescent="0.2">
      <c r="D243" s="22" t="s">
        <v>171</v>
      </c>
      <c r="E243" s="23" t="s">
        <v>338</v>
      </c>
      <c r="F243" s="24" t="s">
        <v>339</v>
      </c>
      <c r="G243" s="25"/>
      <c r="H243" s="86"/>
      <c r="I243" s="119"/>
      <c r="J243" s="88"/>
      <c r="K243" s="88"/>
      <c r="L243" s="27"/>
      <c r="M243" s="89"/>
    </row>
    <row r="244" spans="4:13" x14ac:dyDescent="0.2">
      <c r="D244" s="29" t="s">
        <v>173</v>
      </c>
      <c r="E244" s="38" t="s">
        <v>340</v>
      </c>
      <c r="F244" s="111" t="s">
        <v>341</v>
      </c>
      <c r="G244" s="59" t="s">
        <v>14</v>
      </c>
      <c r="H244" s="59" t="s">
        <v>33</v>
      </c>
      <c r="I244" s="33">
        <v>390.25</v>
      </c>
      <c r="J244" s="34"/>
      <c r="K244" s="34"/>
      <c r="L244" s="34"/>
      <c r="M244" s="186"/>
    </row>
    <row r="245" spans="4:13" x14ac:dyDescent="0.2">
      <c r="D245" s="29" t="s">
        <v>185</v>
      </c>
      <c r="E245" s="38" t="s">
        <v>173</v>
      </c>
      <c r="F245" s="111" t="s">
        <v>343</v>
      </c>
      <c r="G245" s="59" t="s">
        <v>14</v>
      </c>
      <c r="H245" s="48" t="s">
        <v>33</v>
      </c>
      <c r="I245" s="33">
        <v>14</v>
      </c>
      <c r="J245" s="34"/>
      <c r="K245" s="34"/>
      <c r="L245" s="34"/>
      <c r="M245" s="186"/>
    </row>
    <row r="246" spans="4:13" x14ac:dyDescent="0.2">
      <c r="D246" s="29" t="s">
        <v>197</v>
      </c>
      <c r="E246" s="38" t="s">
        <v>344</v>
      </c>
      <c r="F246" s="47" t="s">
        <v>345</v>
      </c>
      <c r="G246" s="59" t="s">
        <v>14</v>
      </c>
      <c r="H246" s="48" t="s">
        <v>33</v>
      </c>
      <c r="I246" s="33">
        <v>33</v>
      </c>
      <c r="J246" s="34"/>
      <c r="K246" s="34"/>
      <c r="L246" s="34"/>
      <c r="M246" s="186"/>
    </row>
    <row r="247" spans="4:13" x14ac:dyDescent="0.2">
      <c r="D247" s="29" t="s">
        <v>211</v>
      </c>
      <c r="E247" s="38" t="s">
        <v>346</v>
      </c>
      <c r="F247" s="111" t="s">
        <v>347</v>
      </c>
      <c r="G247" s="59" t="s">
        <v>14</v>
      </c>
      <c r="H247" s="59" t="s">
        <v>33</v>
      </c>
      <c r="I247" s="33">
        <v>40.050000000000004</v>
      </c>
      <c r="J247" s="34"/>
      <c r="K247" s="34"/>
      <c r="L247" s="34"/>
      <c r="M247" s="186"/>
    </row>
    <row r="248" spans="4:13" x14ac:dyDescent="0.2">
      <c r="D248" s="29" t="s">
        <v>219</v>
      </c>
      <c r="E248" s="38" t="s">
        <v>348</v>
      </c>
      <c r="F248" s="111" t="s">
        <v>349</v>
      </c>
      <c r="G248" s="59" t="s">
        <v>14</v>
      </c>
      <c r="H248" s="59" t="s">
        <v>33</v>
      </c>
      <c r="I248" s="33">
        <v>141</v>
      </c>
      <c r="J248" s="34"/>
      <c r="K248" s="34"/>
      <c r="L248" s="34"/>
      <c r="M248" s="186"/>
    </row>
    <row r="249" spans="4:13" x14ac:dyDescent="0.2">
      <c r="D249" s="29" t="s">
        <v>227</v>
      </c>
      <c r="E249" s="38" t="s">
        <v>350</v>
      </c>
      <c r="F249" s="111" t="s">
        <v>351</v>
      </c>
      <c r="G249" s="59" t="s">
        <v>14</v>
      </c>
      <c r="H249" s="59" t="s">
        <v>33</v>
      </c>
      <c r="I249" s="33">
        <v>64.199999999999989</v>
      </c>
      <c r="J249" s="34"/>
      <c r="K249" s="34"/>
      <c r="L249" s="34"/>
      <c r="M249" s="186"/>
    </row>
    <row r="250" spans="4:13" x14ac:dyDescent="0.2">
      <c r="D250" s="29" t="s">
        <v>231</v>
      </c>
      <c r="E250" s="38" t="s">
        <v>352</v>
      </c>
      <c r="F250" s="111" t="s">
        <v>353</v>
      </c>
      <c r="G250" s="59" t="s">
        <v>14</v>
      </c>
      <c r="H250" s="59" t="s">
        <v>33</v>
      </c>
      <c r="I250" s="33">
        <v>10.500000000000002</v>
      </c>
      <c r="J250" s="34"/>
      <c r="K250" s="34"/>
      <c r="L250" s="34"/>
      <c r="M250" s="186"/>
    </row>
    <row r="251" spans="4:13" x14ac:dyDescent="0.2">
      <c r="D251" s="29" t="s">
        <v>237</v>
      </c>
      <c r="E251" s="38" t="s">
        <v>354</v>
      </c>
      <c r="F251" s="111" t="s">
        <v>355</v>
      </c>
      <c r="G251" s="59" t="s">
        <v>14</v>
      </c>
      <c r="H251" s="59" t="s">
        <v>33</v>
      </c>
      <c r="I251" s="33">
        <v>462.87099999999998</v>
      </c>
      <c r="J251" s="34"/>
      <c r="K251" s="34"/>
      <c r="L251" s="34"/>
      <c r="M251" s="186"/>
    </row>
    <row r="252" spans="4:13" ht="15.75" x14ac:dyDescent="0.2">
      <c r="D252" s="22" t="s">
        <v>332</v>
      </c>
      <c r="E252" s="23" t="s">
        <v>356</v>
      </c>
      <c r="F252" s="24" t="s">
        <v>357</v>
      </c>
      <c r="G252" s="25"/>
      <c r="H252" s="86"/>
      <c r="I252" s="119"/>
      <c r="J252" s="88"/>
      <c r="K252" s="88"/>
      <c r="L252" s="27"/>
      <c r="M252" s="89"/>
    </row>
    <row r="253" spans="4:13" x14ac:dyDescent="0.2">
      <c r="D253" s="112" t="s">
        <v>800</v>
      </c>
      <c r="E253" s="113" t="s">
        <v>800</v>
      </c>
      <c r="F253" s="47" t="s">
        <v>359</v>
      </c>
      <c r="G253" s="59" t="s">
        <v>14</v>
      </c>
      <c r="H253" s="48" t="s">
        <v>36</v>
      </c>
      <c r="I253" s="33">
        <v>1</v>
      </c>
      <c r="J253" s="34"/>
      <c r="K253" s="34"/>
      <c r="L253" s="34"/>
      <c r="M253" s="186"/>
    </row>
    <row r="254" spans="4:13" x14ac:dyDescent="0.2">
      <c r="D254" s="112" t="s">
        <v>801</v>
      </c>
      <c r="E254" s="113" t="s">
        <v>360</v>
      </c>
      <c r="F254" s="47" t="s">
        <v>394</v>
      </c>
      <c r="G254" s="59" t="s">
        <v>14</v>
      </c>
      <c r="H254" s="48" t="s">
        <v>36</v>
      </c>
      <c r="I254" s="33">
        <v>1</v>
      </c>
      <c r="J254" s="34"/>
      <c r="K254" s="34"/>
      <c r="L254" s="34"/>
      <c r="M254" s="186"/>
    </row>
    <row r="255" spans="4:13" x14ac:dyDescent="0.2">
      <c r="D255" s="112" t="s">
        <v>334</v>
      </c>
      <c r="E255" s="113" t="s">
        <v>361</v>
      </c>
      <c r="F255" s="47" t="s">
        <v>362</v>
      </c>
      <c r="G255" s="59" t="s">
        <v>14</v>
      </c>
      <c r="H255" s="48" t="s">
        <v>36</v>
      </c>
      <c r="I255" s="33">
        <v>2</v>
      </c>
      <c r="J255" s="34"/>
      <c r="K255" s="34"/>
      <c r="L255" s="34"/>
      <c r="M255" s="186"/>
    </row>
    <row r="256" spans="4:13" x14ac:dyDescent="0.2">
      <c r="D256" s="112" t="s">
        <v>802</v>
      </c>
      <c r="E256" s="113" t="s">
        <v>363</v>
      </c>
      <c r="F256" s="47" t="s">
        <v>364</v>
      </c>
      <c r="G256" s="59" t="s">
        <v>14</v>
      </c>
      <c r="H256" s="48" t="s">
        <v>36</v>
      </c>
      <c r="I256" s="33">
        <v>4</v>
      </c>
      <c r="J256" s="34"/>
      <c r="K256" s="34"/>
      <c r="L256" s="34"/>
      <c r="M256" s="186"/>
    </row>
    <row r="257" spans="4:13" x14ac:dyDescent="0.2">
      <c r="D257" s="112" t="s">
        <v>803</v>
      </c>
      <c r="E257" s="113" t="s">
        <v>365</v>
      </c>
      <c r="F257" s="47" t="s">
        <v>366</v>
      </c>
      <c r="G257" s="59" t="s">
        <v>14</v>
      </c>
      <c r="H257" s="48" t="s">
        <v>36</v>
      </c>
      <c r="I257" s="33">
        <v>6</v>
      </c>
      <c r="J257" s="34"/>
      <c r="K257" s="34"/>
      <c r="L257" s="34"/>
      <c r="M257" s="186"/>
    </row>
    <row r="258" spans="4:13" x14ac:dyDescent="0.2">
      <c r="D258" s="112" t="s">
        <v>804</v>
      </c>
      <c r="E258" s="113" t="s">
        <v>367</v>
      </c>
      <c r="F258" s="47" t="s">
        <v>368</v>
      </c>
      <c r="G258" s="59" t="s">
        <v>14</v>
      </c>
      <c r="H258" s="48" t="s">
        <v>36</v>
      </c>
      <c r="I258" s="33">
        <v>1</v>
      </c>
      <c r="J258" s="34"/>
      <c r="K258" s="34"/>
      <c r="L258" s="34"/>
      <c r="M258" s="186"/>
    </row>
    <row r="259" spans="4:13" x14ac:dyDescent="0.2">
      <c r="D259" s="112" t="s">
        <v>805</v>
      </c>
      <c r="E259" s="113" t="s">
        <v>369</v>
      </c>
      <c r="F259" s="47" t="s">
        <v>370</v>
      </c>
      <c r="G259" s="59" t="s">
        <v>14</v>
      </c>
      <c r="H259" s="48" t="s">
        <v>36</v>
      </c>
      <c r="I259" s="33">
        <v>2</v>
      </c>
      <c r="J259" s="34"/>
      <c r="K259" s="34"/>
      <c r="L259" s="34"/>
      <c r="M259" s="186"/>
    </row>
    <row r="260" spans="4:13" x14ac:dyDescent="0.2">
      <c r="D260" s="112" t="s">
        <v>806</v>
      </c>
      <c r="E260" s="113" t="s">
        <v>371</v>
      </c>
      <c r="F260" s="47" t="s">
        <v>372</v>
      </c>
      <c r="G260" s="59" t="s">
        <v>14</v>
      </c>
      <c r="H260" s="48" t="s">
        <v>36</v>
      </c>
      <c r="I260" s="33">
        <v>3</v>
      </c>
      <c r="J260" s="34"/>
      <c r="K260" s="34"/>
      <c r="L260" s="34"/>
      <c r="M260" s="186"/>
    </row>
    <row r="261" spans="4:13" x14ac:dyDescent="0.2">
      <c r="D261" s="112" t="s">
        <v>807</v>
      </c>
      <c r="E261" s="113" t="s">
        <v>373</v>
      </c>
      <c r="F261" s="47" t="s">
        <v>374</v>
      </c>
      <c r="G261" s="59" t="s">
        <v>14</v>
      </c>
      <c r="H261" s="48" t="s">
        <v>36</v>
      </c>
      <c r="I261" s="33">
        <v>2</v>
      </c>
      <c r="J261" s="34"/>
      <c r="K261" s="34"/>
      <c r="L261" s="34"/>
      <c r="M261" s="186"/>
    </row>
    <row r="262" spans="4:13" x14ac:dyDescent="0.2">
      <c r="D262" s="112" t="s">
        <v>808</v>
      </c>
      <c r="E262" s="113" t="s">
        <v>375</v>
      </c>
      <c r="F262" s="47" t="s">
        <v>376</v>
      </c>
      <c r="G262" s="59" t="s">
        <v>14</v>
      </c>
      <c r="H262" s="48" t="s">
        <v>36</v>
      </c>
      <c r="I262" s="33">
        <v>1</v>
      </c>
      <c r="J262" s="34"/>
      <c r="K262" s="34"/>
      <c r="L262" s="34"/>
      <c r="M262" s="186"/>
    </row>
    <row r="263" spans="4:13" x14ac:dyDescent="0.2">
      <c r="D263" s="112" t="s">
        <v>809</v>
      </c>
      <c r="E263" s="113" t="s">
        <v>377</v>
      </c>
      <c r="F263" s="47" t="s">
        <v>378</v>
      </c>
      <c r="G263" s="59" t="s">
        <v>14</v>
      </c>
      <c r="H263" s="48" t="s">
        <v>36</v>
      </c>
      <c r="I263" s="33">
        <v>2</v>
      </c>
      <c r="J263" s="34"/>
      <c r="K263" s="34"/>
      <c r="L263" s="34"/>
      <c r="M263" s="186"/>
    </row>
    <row r="264" spans="4:13" ht="15.75" x14ac:dyDescent="0.2">
      <c r="D264" s="22" t="s">
        <v>338</v>
      </c>
      <c r="E264" s="23" t="s">
        <v>379</v>
      </c>
      <c r="F264" s="24" t="s">
        <v>380</v>
      </c>
      <c r="G264" s="25"/>
      <c r="H264" s="86"/>
      <c r="I264" s="119"/>
      <c r="J264" s="88"/>
      <c r="K264" s="88"/>
      <c r="L264" s="27"/>
      <c r="M264" s="89"/>
    </row>
    <row r="265" spans="4:13" ht="15.75" x14ac:dyDescent="0.2">
      <c r="D265" s="51" t="s">
        <v>340</v>
      </c>
      <c r="E265" s="52" t="s">
        <v>381</v>
      </c>
      <c r="F265" s="53" t="s">
        <v>382</v>
      </c>
      <c r="G265" s="54"/>
      <c r="H265" s="52"/>
      <c r="I265" s="55"/>
      <c r="J265" s="56"/>
      <c r="K265" s="56"/>
      <c r="L265" s="56"/>
      <c r="M265" s="57"/>
    </row>
    <row r="266" spans="4:13" x14ac:dyDescent="0.2">
      <c r="D266" s="112" t="s">
        <v>810</v>
      </c>
      <c r="E266" s="113" t="s">
        <v>383</v>
      </c>
      <c r="F266" s="85" t="s">
        <v>384</v>
      </c>
      <c r="G266" s="48" t="s">
        <v>14</v>
      </c>
      <c r="H266" s="48" t="s">
        <v>36</v>
      </c>
      <c r="I266" s="33">
        <v>7</v>
      </c>
      <c r="J266" s="34"/>
      <c r="K266" s="34"/>
      <c r="L266" s="34"/>
      <c r="M266" s="186"/>
    </row>
    <row r="267" spans="4:13" ht="15.75" x14ac:dyDescent="0.2">
      <c r="D267" s="51" t="s">
        <v>342</v>
      </c>
      <c r="E267" s="52" t="s">
        <v>385</v>
      </c>
      <c r="F267" s="53" t="s">
        <v>386</v>
      </c>
      <c r="G267" s="54"/>
      <c r="H267" s="52"/>
      <c r="I267" s="55"/>
      <c r="J267" s="56"/>
      <c r="K267" s="56"/>
      <c r="L267" s="56"/>
      <c r="M267" s="57"/>
    </row>
    <row r="268" spans="4:13" x14ac:dyDescent="0.2">
      <c r="D268" s="50" t="s">
        <v>811</v>
      </c>
      <c r="E268" s="49" t="s">
        <v>387</v>
      </c>
      <c r="F268" s="60" t="s">
        <v>388</v>
      </c>
      <c r="G268" s="48" t="s">
        <v>14</v>
      </c>
      <c r="H268" s="48" t="s">
        <v>33</v>
      </c>
      <c r="I268" s="33">
        <v>323</v>
      </c>
      <c r="J268" s="34"/>
      <c r="K268" s="34"/>
      <c r="L268" s="34"/>
      <c r="M268" s="186"/>
    </row>
    <row r="269" spans="4:13" ht="15.75" thickBot="1" x14ac:dyDescent="0.25">
      <c r="D269" s="50" t="s">
        <v>812</v>
      </c>
      <c r="E269" s="114" t="s">
        <v>389</v>
      </c>
      <c r="F269" s="115" t="s">
        <v>83</v>
      </c>
      <c r="G269" s="116" t="s">
        <v>14</v>
      </c>
      <c r="H269" s="116" t="s">
        <v>33</v>
      </c>
      <c r="I269" s="117">
        <v>323</v>
      </c>
      <c r="J269" s="118"/>
      <c r="K269" s="118"/>
      <c r="L269" s="118"/>
      <c r="M269" s="186"/>
    </row>
    <row r="270" spans="4:13" ht="29.25" thickBot="1" x14ac:dyDescent="0.25">
      <c r="D270" s="139" t="s">
        <v>518</v>
      </c>
      <c r="E270" s="140"/>
      <c r="F270" s="140"/>
      <c r="G270" s="140"/>
      <c r="H270" s="141"/>
      <c r="I270" s="142"/>
      <c r="J270" s="143"/>
      <c r="K270" s="144"/>
      <c r="L270" s="144"/>
      <c r="M270" s="145"/>
    </row>
    <row r="271" spans="4:13" ht="6.95" customHeight="1" thickBot="1" x14ac:dyDescent="0.25">
      <c r="D271" s="146"/>
      <c r="E271" s="147"/>
      <c r="F271" s="147"/>
      <c r="G271" s="1"/>
      <c r="H271" s="148"/>
      <c r="I271" s="149"/>
      <c r="J271" s="150"/>
      <c r="K271" s="150"/>
      <c r="L271" s="150"/>
      <c r="M271" s="151"/>
    </row>
    <row r="272" spans="4:13" x14ac:dyDescent="0.2">
      <c r="D272" s="169" t="s">
        <v>519</v>
      </c>
      <c r="E272" s="170"/>
      <c r="F272" s="171"/>
      <c r="G272" s="171"/>
      <c r="H272" s="172"/>
      <c r="I272" s="173"/>
      <c r="J272" s="173"/>
      <c r="K272" s="173"/>
      <c r="L272" s="173"/>
      <c r="M272" s="174"/>
    </row>
    <row r="273" spans="4:13" x14ac:dyDescent="0.2">
      <c r="D273" s="182" t="s">
        <v>520</v>
      </c>
      <c r="E273" s="152"/>
      <c r="F273" s="152" t="s">
        <v>521</v>
      </c>
      <c r="G273" s="153"/>
      <c r="H273" s="154"/>
      <c r="I273" s="155"/>
      <c r="J273" s="156"/>
      <c r="K273" s="156"/>
      <c r="L273" s="156"/>
      <c r="M273" s="175"/>
    </row>
    <row r="274" spans="4:13" x14ac:dyDescent="0.2">
      <c r="D274" s="182" t="s">
        <v>522</v>
      </c>
      <c r="E274" s="152"/>
      <c r="F274" s="152" t="s">
        <v>523</v>
      </c>
      <c r="G274" s="153"/>
      <c r="H274" s="154"/>
      <c r="I274" s="155"/>
      <c r="J274" s="157"/>
      <c r="K274" s="158"/>
      <c r="L274" s="158"/>
      <c r="M274" s="176"/>
    </row>
    <row r="275" spans="4:13" ht="15.75" x14ac:dyDescent="0.25">
      <c r="D275" s="183" t="s">
        <v>524</v>
      </c>
      <c r="E275" s="159"/>
      <c r="F275" s="159" t="s">
        <v>525</v>
      </c>
      <c r="G275" s="160"/>
      <c r="H275" s="161"/>
      <c r="I275" s="162"/>
      <c r="J275" s="163"/>
      <c r="K275" s="164"/>
      <c r="L275" s="164"/>
      <c r="M275" s="177"/>
    </row>
    <row r="276" spans="4:13" x14ac:dyDescent="0.2">
      <c r="D276" s="182" t="s">
        <v>526</v>
      </c>
      <c r="E276" s="152"/>
      <c r="F276" s="152" t="s">
        <v>527</v>
      </c>
      <c r="G276" s="153"/>
      <c r="H276" s="154"/>
      <c r="I276" s="155"/>
      <c r="J276" s="165"/>
      <c r="K276" s="156"/>
      <c r="L276" s="156"/>
      <c r="M276" s="175"/>
    </row>
    <row r="277" spans="4:13" x14ac:dyDescent="0.2">
      <c r="D277" s="182" t="s">
        <v>528</v>
      </c>
      <c r="E277" s="152"/>
      <c r="F277" s="152" t="s">
        <v>529</v>
      </c>
      <c r="G277" s="153"/>
      <c r="H277" s="154"/>
      <c r="I277" s="155"/>
      <c r="J277" s="157"/>
      <c r="K277" s="158"/>
      <c r="L277" s="158"/>
      <c r="M277" s="176"/>
    </row>
    <row r="278" spans="4:13" ht="15.75" x14ac:dyDescent="0.25">
      <c r="D278" s="183" t="s">
        <v>530</v>
      </c>
      <c r="E278" s="159"/>
      <c r="F278" s="159" t="s">
        <v>531</v>
      </c>
      <c r="G278" s="160"/>
      <c r="H278" s="161"/>
      <c r="I278" s="162"/>
      <c r="J278" s="163"/>
      <c r="K278" s="164"/>
      <c r="L278" s="164"/>
      <c r="M278" s="177"/>
    </row>
    <row r="279" spans="4:13" x14ac:dyDescent="0.2">
      <c r="D279" s="182" t="s">
        <v>532</v>
      </c>
      <c r="E279" s="152"/>
      <c r="F279" s="152" t="s">
        <v>533</v>
      </c>
      <c r="G279" s="153"/>
      <c r="H279" s="154"/>
      <c r="I279" s="155"/>
      <c r="J279" s="165"/>
      <c r="K279" s="156"/>
      <c r="L279" s="156"/>
      <c r="M279" s="175"/>
    </row>
    <row r="280" spans="4:13" ht="15.75" x14ac:dyDescent="0.25">
      <c r="D280" s="183" t="s">
        <v>534</v>
      </c>
      <c r="E280" s="159"/>
      <c r="F280" s="159" t="s">
        <v>535</v>
      </c>
      <c r="G280" s="160"/>
      <c r="H280" s="161"/>
      <c r="I280" s="162"/>
      <c r="J280" s="163"/>
      <c r="K280" s="164"/>
      <c r="L280" s="164"/>
      <c r="M280" s="177"/>
    </row>
    <row r="281" spans="4:13" x14ac:dyDescent="0.2">
      <c r="D281" s="182" t="s">
        <v>536</v>
      </c>
      <c r="E281" s="152"/>
      <c r="F281" s="152" t="s">
        <v>537</v>
      </c>
      <c r="G281" s="153"/>
      <c r="H281" s="154"/>
      <c r="I281" s="155"/>
      <c r="J281" s="165"/>
      <c r="K281" s="156"/>
      <c r="L281" s="156"/>
      <c r="M281" s="175"/>
    </row>
    <row r="282" spans="4:13" ht="16.5" thickBot="1" x14ac:dyDescent="0.25">
      <c r="D282" s="184" t="s">
        <v>538</v>
      </c>
      <c r="E282" s="178"/>
      <c r="F282" s="178" t="s">
        <v>539</v>
      </c>
      <c r="G282" s="179"/>
      <c r="H282" s="180"/>
      <c r="I282" s="181"/>
      <c r="J282" s="166"/>
      <c r="K282" s="167"/>
      <c r="L282" s="167"/>
      <c r="M282" s="168"/>
    </row>
    <row r="284" spans="4:13" x14ac:dyDescent="0.2">
      <c r="L284" s="207"/>
    </row>
  </sheetData>
  <autoFilter ref="D6:M270"/>
  <mergeCells count="3">
    <mergeCell ref="D2:L2"/>
    <mergeCell ref="D4:M5"/>
    <mergeCell ref="D3:M3"/>
  </mergeCells>
  <pageMargins left="0.7" right="0.7" top="0.75" bottom="0.75" header="0.3" footer="0.3"/>
  <pageSetup scale="3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283"/>
  <sheetViews>
    <sheetView zoomScale="62" zoomScaleNormal="62" workbookViewId="0">
      <selection activeCell="C11" sqref="C11"/>
    </sheetView>
  </sheetViews>
  <sheetFormatPr baseColWidth="10" defaultColWidth="10.85546875" defaultRowHeight="15" x14ac:dyDescent="0.2"/>
  <cols>
    <col min="1" max="3" width="10.85546875" style="2"/>
    <col min="4" max="4" width="16.7109375" style="129" customWidth="1"/>
    <col min="5" max="5" width="18.85546875" style="129" hidden="1" customWidth="1"/>
    <col min="6" max="6" width="99.140625" style="2" customWidth="1"/>
    <col min="7" max="7" width="14.5703125" style="2" bestFit="1" customWidth="1"/>
    <col min="8" max="8" width="10.85546875" style="129"/>
    <col min="9" max="9" width="30.28515625" style="3" customWidth="1"/>
    <col min="10" max="10" width="18.140625" style="2" bestFit="1" customWidth="1"/>
    <col min="11" max="11" width="21.7109375" style="2" bestFit="1" customWidth="1"/>
    <col min="12" max="12" width="24.85546875" style="2" bestFit="1" customWidth="1"/>
    <col min="13" max="16384" width="10.85546875" style="2"/>
  </cols>
  <sheetData>
    <row r="1" spans="3:13" ht="15.75" thickBot="1" x14ac:dyDescent="0.25"/>
    <row r="2" spans="3:13" s="4" customFormat="1" ht="108.75" customHeight="1" thickBot="1" x14ac:dyDescent="0.3">
      <c r="C2" s="5"/>
      <c r="D2" s="212"/>
      <c r="E2" s="213"/>
      <c r="F2" s="213"/>
      <c r="G2" s="213"/>
      <c r="H2" s="213"/>
      <c r="I2" s="213"/>
      <c r="J2" s="213"/>
      <c r="K2" s="213"/>
      <c r="L2" s="213"/>
      <c r="M2" s="6"/>
    </row>
    <row r="3" spans="3:13" s="4" customFormat="1" ht="14.1" customHeight="1" thickBot="1" x14ac:dyDescent="0.3">
      <c r="C3" s="5"/>
      <c r="D3" s="214" t="s">
        <v>584</v>
      </c>
      <c r="E3" s="215"/>
      <c r="F3" s="215"/>
      <c r="G3" s="215"/>
      <c r="H3" s="215"/>
      <c r="I3" s="215"/>
      <c r="J3" s="215"/>
      <c r="K3" s="215"/>
      <c r="L3" s="215"/>
      <c r="M3" s="216"/>
    </row>
    <row r="4" spans="3:13" s="4" customFormat="1" ht="14.1" customHeight="1" x14ac:dyDescent="0.25">
      <c r="C4" s="5"/>
      <c r="D4" s="217" t="s">
        <v>816</v>
      </c>
      <c r="E4" s="218"/>
      <c r="F4" s="218"/>
      <c r="G4" s="218"/>
      <c r="H4" s="218"/>
      <c r="I4" s="218"/>
      <c r="J4" s="218"/>
      <c r="K4" s="218"/>
      <c r="L4" s="218"/>
      <c r="M4" s="219"/>
    </row>
    <row r="5" spans="3:13" s="4" customFormat="1" ht="24" customHeight="1" thickBot="1" x14ac:dyDescent="0.3">
      <c r="C5" s="5"/>
      <c r="D5" s="220"/>
      <c r="E5" s="221"/>
      <c r="F5" s="221"/>
      <c r="G5" s="221"/>
      <c r="H5" s="221"/>
      <c r="I5" s="221"/>
      <c r="J5" s="221"/>
      <c r="K5" s="221"/>
      <c r="L5" s="221"/>
      <c r="M5" s="222"/>
    </row>
    <row r="6" spans="3:13" s="7" customFormat="1" x14ac:dyDescent="0.25">
      <c r="D6" s="8" t="s">
        <v>813</v>
      </c>
      <c r="E6" s="9" t="s">
        <v>814</v>
      </c>
      <c r="F6" s="10" t="s">
        <v>0</v>
      </c>
      <c r="G6" s="11" t="s">
        <v>1</v>
      </c>
      <c r="H6" s="9" t="s">
        <v>2</v>
      </c>
      <c r="I6" s="12" t="s">
        <v>3</v>
      </c>
      <c r="J6" s="13" t="s">
        <v>4</v>
      </c>
      <c r="K6" s="13" t="s">
        <v>5</v>
      </c>
      <c r="L6" s="13" t="s">
        <v>6</v>
      </c>
      <c r="M6" s="14" t="s">
        <v>7</v>
      </c>
    </row>
    <row r="7" spans="3:13" ht="15.75" x14ac:dyDescent="0.2">
      <c r="D7" s="15" t="s">
        <v>8</v>
      </c>
      <c r="E7" s="15" t="s">
        <v>8</v>
      </c>
      <c r="F7" s="16" t="s">
        <v>9</v>
      </c>
      <c r="G7" s="17"/>
      <c r="H7" s="18"/>
      <c r="I7" s="19"/>
      <c r="J7" s="20"/>
      <c r="K7" s="20"/>
      <c r="L7" s="20"/>
      <c r="M7" s="21"/>
    </row>
    <row r="8" spans="3:13" ht="15.75" x14ac:dyDescent="0.2">
      <c r="D8" s="23" t="s">
        <v>10</v>
      </c>
      <c r="E8" s="23" t="s">
        <v>10</v>
      </c>
      <c r="F8" s="24" t="s">
        <v>11</v>
      </c>
      <c r="G8" s="25"/>
      <c r="H8" s="23"/>
      <c r="I8" s="26"/>
      <c r="J8" s="27"/>
      <c r="K8" s="27"/>
      <c r="L8" s="27"/>
      <c r="M8" s="28"/>
    </row>
    <row r="9" spans="3:13" x14ac:dyDescent="0.2">
      <c r="D9" s="30" t="s">
        <v>12</v>
      </c>
      <c r="E9" s="30" t="s">
        <v>12</v>
      </c>
      <c r="F9" s="31" t="s">
        <v>13</v>
      </c>
      <c r="G9" s="32" t="s">
        <v>14</v>
      </c>
      <c r="H9" s="32" t="s">
        <v>15</v>
      </c>
      <c r="I9" s="33">
        <v>1</v>
      </c>
      <c r="J9" s="34"/>
      <c r="K9" s="34"/>
      <c r="L9" s="34"/>
      <c r="M9" s="186"/>
    </row>
    <row r="10" spans="3:13" x14ac:dyDescent="0.2">
      <c r="D10" s="30" t="s">
        <v>16</v>
      </c>
      <c r="E10" s="30" t="s">
        <v>16</v>
      </c>
      <c r="F10" s="31" t="s">
        <v>17</v>
      </c>
      <c r="G10" s="32" t="s">
        <v>14</v>
      </c>
      <c r="H10" s="32" t="s">
        <v>15</v>
      </c>
      <c r="I10" s="33">
        <v>1</v>
      </c>
      <c r="J10" s="34"/>
      <c r="K10" s="34"/>
      <c r="L10" s="34"/>
      <c r="M10" s="186"/>
    </row>
    <row r="11" spans="3:13" ht="15.75" x14ac:dyDescent="0.2">
      <c r="D11" s="15" t="s">
        <v>18</v>
      </c>
      <c r="E11" s="15" t="s">
        <v>18</v>
      </c>
      <c r="F11" s="16" t="s">
        <v>19</v>
      </c>
      <c r="G11" s="17"/>
      <c r="H11" s="18"/>
      <c r="I11" s="19"/>
      <c r="J11" s="20"/>
      <c r="K11" s="20"/>
      <c r="L11" s="36"/>
      <c r="M11" s="21"/>
    </row>
    <row r="12" spans="3:13" x14ac:dyDescent="0.2">
      <c r="D12" s="30" t="s">
        <v>20</v>
      </c>
      <c r="E12" s="30" t="s">
        <v>20</v>
      </c>
      <c r="F12" s="37" t="s">
        <v>583</v>
      </c>
      <c r="G12" s="32" t="s">
        <v>14</v>
      </c>
      <c r="H12" s="32" t="s">
        <v>15</v>
      </c>
      <c r="I12" s="33">
        <v>1</v>
      </c>
      <c r="J12" s="34"/>
      <c r="K12" s="34"/>
      <c r="L12" s="34"/>
      <c r="M12" s="186"/>
    </row>
    <row r="13" spans="3:13" x14ac:dyDescent="0.2">
      <c r="D13" s="30" t="s">
        <v>21</v>
      </c>
      <c r="E13" s="30" t="s">
        <v>21</v>
      </c>
      <c r="F13" s="37" t="s">
        <v>22</v>
      </c>
      <c r="G13" s="32" t="s">
        <v>14</v>
      </c>
      <c r="H13" s="32" t="s">
        <v>15</v>
      </c>
      <c r="I13" s="33">
        <v>1</v>
      </c>
      <c r="J13" s="34"/>
      <c r="K13" s="34"/>
      <c r="L13" s="34"/>
      <c r="M13" s="186"/>
    </row>
    <row r="14" spans="3:13" ht="15.75" x14ac:dyDescent="0.2">
      <c r="D14" s="15" t="s">
        <v>23</v>
      </c>
      <c r="E14" s="15" t="s">
        <v>23</v>
      </c>
      <c r="F14" s="16" t="s">
        <v>24</v>
      </c>
      <c r="G14" s="17"/>
      <c r="H14" s="18"/>
      <c r="I14" s="19"/>
      <c r="J14" s="20"/>
      <c r="K14" s="20"/>
      <c r="L14" s="36"/>
      <c r="M14" s="21"/>
    </row>
    <row r="15" spans="3:13" x14ac:dyDescent="0.2">
      <c r="D15" s="30" t="s">
        <v>25</v>
      </c>
      <c r="E15" s="30" t="s">
        <v>25</v>
      </c>
      <c r="F15" s="37" t="s">
        <v>26</v>
      </c>
      <c r="G15" s="32" t="s">
        <v>14</v>
      </c>
      <c r="H15" s="32" t="s">
        <v>15</v>
      </c>
      <c r="I15" s="209" t="s">
        <v>580</v>
      </c>
      <c r="J15" s="34"/>
      <c r="K15" s="34"/>
      <c r="L15" s="34"/>
      <c r="M15" s="186"/>
    </row>
    <row r="16" spans="3:13" ht="15.75" x14ac:dyDescent="0.2">
      <c r="D16" s="15" t="s">
        <v>27</v>
      </c>
      <c r="E16" s="15" t="s">
        <v>27</v>
      </c>
      <c r="F16" s="16" t="s">
        <v>28</v>
      </c>
      <c r="G16" s="17"/>
      <c r="H16" s="18"/>
      <c r="I16" s="19"/>
      <c r="J16" s="20"/>
      <c r="K16" s="20"/>
      <c r="L16" s="20"/>
      <c r="M16" s="21"/>
    </row>
    <row r="17" spans="4:13" ht="15.75" x14ac:dyDescent="0.2">
      <c r="D17" s="23" t="s">
        <v>29</v>
      </c>
      <c r="E17" s="23" t="s">
        <v>29</v>
      </c>
      <c r="F17" s="24" t="s">
        <v>30</v>
      </c>
      <c r="G17" s="25"/>
      <c r="H17" s="23"/>
      <c r="I17" s="26"/>
      <c r="J17" s="27"/>
      <c r="K17" s="27"/>
      <c r="L17" s="27"/>
      <c r="M17" s="28"/>
    </row>
    <row r="18" spans="4:13" x14ac:dyDescent="0.2">
      <c r="D18" s="38" t="s">
        <v>31</v>
      </c>
      <c r="E18" s="38" t="s">
        <v>31</v>
      </c>
      <c r="F18" s="39" t="s">
        <v>32</v>
      </c>
      <c r="G18" s="40" t="s">
        <v>14</v>
      </c>
      <c r="H18" s="40" t="s">
        <v>33</v>
      </c>
      <c r="I18" s="33">
        <v>345</v>
      </c>
      <c r="J18" s="34"/>
      <c r="K18" s="34"/>
      <c r="L18" s="34"/>
      <c r="M18" s="186"/>
    </row>
    <row r="19" spans="4:13" x14ac:dyDescent="0.2">
      <c r="D19" s="38" t="s">
        <v>34</v>
      </c>
      <c r="E19" s="38" t="s">
        <v>34</v>
      </c>
      <c r="F19" s="31" t="s">
        <v>35</v>
      </c>
      <c r="G19" s="40" t="s">
        <v>14</v>
      </c>
      <c r="H19" s="40" t="s">
        <v>36</v>
      </c>
      <c r="I19" s="41">
        <v>3</v>
      </c>
      <c r="J19" s="34"/>
      <c r="K19" s="34"/>
      <c r="L19" s="34"/>
      <c r="M19" s="186"/>
    </row>
    <row r="20" spans="4:13" x14ac:dyDescent="0.2">
      <c r="D20" s="38" t="s">
        <v>591</v>
      </c>
      <c r="E20" s="38" t="s">
        <v>37</v>
      </c>
      <c r="F20" s="39" t="s">
        <v>38</v>
      </c>
      <c r="G20" s="43" t="s">
        <v>14</v>
      </c>
      <c r="H20" s="43" t="s">
        <v>39</v>
      </c>
      <c r="I20" s="41">
        <v>86.1</v>
      </c>
      <c r="J20" s="34"/>
      <c r="K20" s="34"/>
      <c r="L20" s="34"/>
      <c r="M20" s="186"/>
    </row>
    <row r="21" spans="4:13" x14ac:dyDescent="0.2">
      <c r="D21" s="38" t="s">
        <v>37</v>
      </c>
      <c r="E21" s="38" t="s">
        <v>40</v>
      </c>
      <c r="F21" s="44" t="s">
        <v>41</v>
      </c>
      <c r="G21" s="40" t="s">
        <v>14</v>
      </c>
      <c r="H21" s="32" t="s">
        <v>33</v>
      </c>
      <c r="I21" s="41">
        <v>220.5</v>
      </c>
      <c r="J21" s="34"/>
      <c r="K21" s="34"/>
      <c r="L21" s="34"/>
      <c r="M21" s="186"/>
    </row>
    <row r="22" spans="4:13" x14ac:dyDescent="0.2">
      <c r="D22" s="38" t="s">
        <v>592</v>
      </c>
      <c r="E22" s="38" t="s">
        <v>42</v>
      </c>
      <c r="F22" s="45" t="s">
        <v>43</v>
      </c>
      <c r="G22" s="40" t="s">
        <v>14</v>
      </c>
      <c r="H22" s="32" t="s">
        <v>44</v>
      </c>
      <c r="I22" s="41">
        <v>9.6999999999999993</v>
      </c>
      <c r="J22" s="34"/>
      <c r="K22" s="34"/>
      <c r="L22" s="34"/>
      <c r="M22" s="186"/>
    </row>
    <row r="23" spans="4:13" ht="30" x14ac:dyDescent="0.2">
      <c r="D23" s="38" t="s">
        <v>40</v>
      </c>
      <c r="E23" s="38" t="s">
        <v>45</v>
      </c>
      <c r="F23" s="31" t="s">
        <v>46</v>
      </c>
      <c r="G23" s="40" t="s">
        <v>14</v>
      </c>
      <c r="H23" s="40" t="s">
        <v>33</v>
      </c>
      <c r="I23" s="41">
        <v>294</v>
      </c>
      <c r="J23" s="34"/>
      <c r="K23" s="34"/>
      <c r="L23" s="34"/>
      <c r="M23" s="186"/>
    </row>
    <row r="24" spans="4:13" ht="30" x14ac:dyDescent="0.2">
      <c r="D24" s="38" t="s">
        <v>593</v>
      </c>
      <c r="E24" s="38" t="s">
        <v>47</v>
      </c>
      <c r="F24" s="31" t="s">
        <v>48</v>
      </c>
      <c r="G24" s="40" t="s">
        <v>14</v>
      </c>
      <c r="H24" s="32" t="s">
        <v>44</v>
      </c>
      <c r="I24" s="41">
        <v>3.8250000000000002</v>
      </c>
      <c r="J24" s="34"/>
      <c r="K24" s="34"/>
      <c r="L24" s="34"/>
      <c r="M24" s="186"/>
    </row>
    <row r="25" spans="4:13" x14ac:dyDescent="0.2">
      <c r="D25" s="38" t="s">
        <v>594</v>
      </c>
      <c r="E25" s="38" t="s">
        <v>49</v>
      </c>
      <c r="F25" s="44" t="s">
        <v>50</v>
      </c>
      <c r="G25" s="40" t="s">
        <v>14</v>
      </c>
      <c r="H25" s="32" t="s">
        <v>15</v>
      </c>
      <c r="I25" s="41">
        <v>1</v>
      </c>
      <c r="J25" s="34"/>
      <c r="K25" s="34"/>
      <c r="L25" s="34"/>
      <c r="M25" s="186"/>
    </row>
    <row r="26" spans="4:13" x14ac:dyDescent="0.2">
      <c r="D26" s="38" t="s">
        <v>595</v>
      </c>
      <c r="E26" s="38" t="s">
        <v>51</v>
      </c>
      <c r="F26" s="44" t="s">
        <v>52</v>
      </c>
      <c r="G26" s="40" t="s">
        <v>14</v>
      </c>
      <c r="H26" s="32" t="s">
        <v>15</v>
      </c>
      <c r="I26" s="41">
        <v>1</v>
      </c>
      <c r="J26" s="34"/>
      <c r="K26" s="34"/>
      <c r="L26" s="34"/>
      <c r="M26" s="186"/>
    </row>
    <row r="27" spans="4:13" x14ac:dyDescent="0.2">
      <c r="D27" s="38" t="s">
        <v>596</v>
      </c>
      <c r="E27" s="38" t="s">
        <v>53</v>
      </c>
      <c r="F27" s="47" t="s">
        <v>54</v>
      </c>
      <c r="G27" s="43" t="s">
        <v>14</v>
      </c>
      <c r="H27" s="48" t="s">
        <v>55</v>
      </c>
      <c r="I27" s="41">
        <v>3</v>
      </c>
      <c r="J27" s="34"/>
      <c r="K27" s="34"/>
      <c r="L27" s="34"/>
      <c r="M27" s="186"/>
    </row>
    <row r="28" spans="4:13" ht="15.75" x14ac:dyDescent="0.2">
      <c r="D28" s="22" t="s">
        <v>597</v>
      </c>
      <c r="E28" s="23" t="s">
        <v>56</v>
      </c>
      <c r="F28" s="24" t="s">
        <v>57</v>
      </c>
      <c r="G28" s="25"/>
      <c r="H28" s="23"/>
      <c r="I28" s="26"/>
      <c r="J28" s="27"/>
      <c r="K28" s="27"/>
      <c r="L28" s="27"/>
      <c r="M28" s="28"/>
    </row>
    <row r="29" spans="4:13" x14ac:dyDescent="0.2">
      <c r="D29" s="46" t="s">
        <v>598</v>
      </c>
      <c r="E29" s="38" t="s">
        <v>58</v>
      </c>
      <c r="F29" s="47" t="s">
        <v>59</v>
      </c>
      <c r="G29" s="43" t="s">
        <v>14</v>
      </c>
      <c r="H29" s="48" t="s">
        <v>44</v>
      </c>
      <c r="I29" s="33">
        <v>55.400000000000006</v>
      </c>
      <c r="J29" s="34"/>
      <c r="K29" s="34"/>
      <c r="L29" s="34"/>
      <c r="M29" s="186"/>
    </row>
    <row r="30" spans="4:13" x14ac:dyDescent="0.2">
      <c r="D30" s="46" t="s">
        <v>599</v>
      </c>
      <c r="E30" s="49" t="s">
        <v>60</v>
      </c>
      <c r="F30" s="47" t="s">
        <v>61</v>
      </c>
      <c r="G30" s="43" t="s">
        <v>14</v>
      </c>
      <c r="H30" s="48" t="s">
        <v>33</v>
      </c>
      <c r="I30" s="33">
        <v>280</v>
      </c>
      <c r="J30" s="34"/>
      <c r="K30" s="34"/>
      <c r="L30" s="34"/>
      <c r="M30" s="186"/>
    </row>
    <row r="31" spans="4:13" x14ac:dyDescent="0.2">
      <c r="D31" s="46" t="s">
        <v>600</v>
      </c>
      <c r="E31" s="49" t="s">
        <v>62</v>
      </c>
      <c r="F31" s="47" t="s">
        <v>63</v>
      </c>
      <c r="G31" s="43" t="s">
        <v>14</v>
      </c>
      <c r="H31" s="48" t="s">
        <v>44</v>
      </c>
      <c r="I31" s="33">
        <v>0.3</v>
      </c>
      <c r="J31" s="34"/>
      <c r="K31" s="34"/>
      <c r="L31" s="34"/>
      <c r="M31" s="186"/>
    </row>
    <row r="32" spans="4:13" x14ac:dyDescent="0.2">
      <c r="D32" s="46" t="s">
        <v>601</v>
      </c>
      <c r="E32" s="49" t="s">
        <v>64</v>
      </c>
      <c r="F32" s="47" t="s">
        <v>65</v>
      </c>
      <c r="G32" s="43" t="s">
        <v>14</v>
      </c>
      <c r="H32" s="48" t="s">
        <v>33</v>
      </c>
      <c r="I32" s="33">
        <v>280</v>
      </c>
      <c r="J32" s="34"/>
      <c r="K32" s="34"/>
      <c r="L32" s="34"/>
      <c r="M32" s="186"/>
    </row>
    <row r="33" spans="4:13" x14ac:dyDescent="0.2">
      <c r="D33" s="46" t="s">
        <v>602</v>
      </c>
      <c r="E33" s="49" t="s">
        <v>66</v>
      </c>
      <c r="F33" s="47" t="s">
        <v>67</v>
      </c>
      <c r="G33" s="43" t="s">
        <v>14</v>
      </c>
      <c r="H33" s="48" t="s">
        <v>44</v>
      </c>
      <c r="I33" s="33">
        <v>9</v>
      </c>
      <c r="J33" s="34"/>
      <c r="K33" s="34"/>
      <c r="L33" s="34"/>
      <c r="M33" s="186"/>
    </row>
    <row r="34" spans="4:13" x14ac:dyDescent="0.2">
      <c r="D34" s="46" t="s">
        <v>603</v>
      </c>
      <c r="E34" s="49" t="s">
        <v>68</v>
      </c>
      <c r="F34" s="47" t="s">
        <v>69</v>
      </c>
      <c r="G34" s="43" t="s">
        <v>14</v>
      </c>
      <c r="H34" s="48" t="s">
        <v>33</v>
      </c>
      <c r="I34" s="33">
        <v>280</v>
      </c>
      <c r="J34" s="34"/>
      <c r="K34" s="34"/>
      <c r="L34" s="34"/>
      <c r="M34" s="186"/>
    </row>
    <row r="35" spans="4:13" x14ac:dyDescent="0.2">
      <c r="D35" s="46" t="s">
        <v>604</v>
      </c>
      <c r="E35" s="49" t="s">
        <v>70</v>
      </c>
      <c r="F35" s="47" t="s">
        <v>71</v>
      </c>
      <c r="G35" s="43" t="s">
        <v>14</v>
      </c>
      <c r="H35" s="48" t="s">
        <v>39</v>
      </c>
      <c r="I35" s="33">
        <v>80.7</v>
      </c>
      <c r="J35" s="34"/>
      <c r="K35" s="34"/>
      <c r="L35" s="34"/>
      <c r="M35" s="186"/>
    </row>
    <row r="36" spans="4:13" x14ac:dyDescent="0.2">
      <c r="D36" s="46" t="s">
        <v>605</v>
      </c>
      <c r="E36" s="49" t="s">
        <v>72</v>
      </c>
      <c r="F36" s="47" t="s">
        <v>73</v>
      </c>
      <c r="G36" s="43" t="s">
        <v>14</v>
      </c>
      <c r="H36" s="48" t="s">
        <v>33</v>
      </c>
      <c r="I36" s="33">
        <v>2</v>
      </c>
      <c r="J36" s="34"/>
      <c r="K36" s="34"/>
      <c r="L36" s="34"/>
      <c r="M36" s="186"/>
    </row>
    <row r="37" spans="4:13" x14ac:dyDescent="0.2">
      <c r="D37" s="46" t="s">
        <v>606</v>
      </c>
      <c r="E37" s="49" t="s">
        <v>74</v>
      </c>
      <c r="F37" s="47" t="s">
        <v>75</v>
      </c>
      <c r="G37" s="43" t="s">
        <v>14</v>
      </c>
      <c r="H37" s="48" t="s">
        <v>33</v>
      </c>
      <c r="I37" s="33">
        <v>3.4125000000000001</v>
      </c>
      <c r="J37" s="34"/>
      <c r="K37" s="34"/>
      <c r="L37" s="34"/>
      <c r="M37" s="186"/>
    </row>
    <row r="38" spans="4:13" x14ac:dyDescent="0.2">
      <c r="D38" s="46" t="s">
        <v>607</v>
      </c>
      <c r="E38" s="49" t="s">
        <v>576</v>
      </c>
      <c r="F38" s="47" t="s">
        <v>577</v>
      </c>
      <c r="G38" s="43" t="s">
        <v>14</v>
      </c>
      <c r="H38" s="48" t="s">
        <v>33</v>
      </c>
      <c r="I38" s="33">
        <v>10</v>
      </c>
      <c r="J38" s="34"/>
      <c r="K38" s="34"/>
      <c r="L38" s="34"/>
      <c r="M38" s="186"/>
    </row>
    <row r="39" spans="4:13" ht="15.75" x14ac:dyDescent="0.2">
      <c r="D39" s="22" t="s">
        <v>56</v>
      </c>
      <c r="E39" s="23" t="s">
        <v>76</v>
      </c>
      <c r="F39" s="24" t="s">
        <v>77</v>
      </c>
      <c r="G39" s="25"/>
      <c r="H39" s="23"/>
      <c r="I39" s="26"/>
      <c r="J39" s="27"/>
      <c r="K39" s="27"/>
      <c r="L39" s="27"/>
      <c r="M39" s="28"/>
    </row>
    <row r="40" spans="4:13" ht="15.75" x14ac:dyDescent="0.2">
      <c r="D40" s="51" t="s">
        <v>608</v>
      </c>
      <c r="E40" s="52" t="s">
        <v>78</v>
      </c>
      <c r="F40" s="53" t="s">
        <v>79</v>
      </c>
      <c r="G40" s="54"/>
      <c r="H40" s="52"/>
      <c r="I40" s="55"/>
      <c r="J40" s="56"/>
      <c r="K40" s="56"/>
      <c r="L40" s="56"/>
      <c r="M40" s="57"/>
    </row>
    <row r="41" spans="4:13" x14ac:dyDescent="0.2">
      <c r="D41" s="50" t="s">
        <v>609</v>
      </c>
      <c r="E41" s="49" t="s">
        <v>80</v>
      </c>
      <c r="F41" s="58" t="s">
        <v>81</v>
      </c>
      <c r="G41" s="59" t="s">
        <v>14</v>
      </c>
      <c r="H41" s="59" t="s">
        <v>44</v>
      </c>
      <c r="I41" s="41">
        <v>30.6</v>
      </c>
      <c r="J41" s="34"/>
      <c r="K41" s="34"/>
      <c r="L41" s="34"/>
      <c r="M41" s="186"/>
    </row>
    <row r="42" spans="4:13" x14ac:dyDescent="0.2">
      <c r="D42" s="50" t="s">
        <v>610</v>
      </c>
      <c r="E42" s="49" t="s">
        <v>82</v>
      </c>
      <c r="F42" s="60" t="s">
        <v>83</v>
      </c>
      <c r="G42" s="48" t="s">
        <v>14</v>
      </c>
      <c r="H42" s="48" t="s">
        <v>33</v>
      </c>
      <c r="I42" s="33">
        <v>306</v>
      </c>
      <c r="J42" s="34"/>
      <c r="K42" s="34"/>
      <c r="L42" s="34"/>
      <c r="M42" s="186"/>
    </row>
    <row r="43" spans="4:13" ht="15.75" x14ac:dyDescent="0.2">
      <c r="D43" s="51" t="s">
        <v>58</v>
      </c>
      <c r="E43" s="52" t="s">
        <v>84</v>
      </c>
      <c r="F43" s="53" t="s">
        <v>85</v>
      </c>
      <c r="G43" s="54"/>
      <c r="H43" s="52"/>
      <c r="I43" s="55"/>
      <c r="J43" s="56"/>
      <c r="K43" s="56"/>
      <c r="L43" s="56"/>
      <c r="M43" s="57"/>
    </row>
    <row r="44" spans="4:13" x14ac:dyDescent="0.2">
      <c r="D44" s="61" t="s">
        <v>611</v>
      </c>
      <c r="E44" s="49" t="s">
        <v>86</v>
      </c>
      <c r="F44" s="58" t="s">
        <v>87</v>
      </c>
      <c r="G44" s="59" t="s">
        <v>14</v>
      </c>
      <c r="H44" s="59" t="s">
        <v>33</v>
      </c>
      <c r="I44" s="62">
        <v>38.5</v>
      </c>
      <c r="J44" s="34"/>
      <c r="K44" s="34"/>
      <c r="L44" s="34"/>
      <c r="M44" s="186"/>
    </row>
    <row r="45" spans="4:13" x14ac:dyDescent="0.2">
      <c r="D45" s="61" t="s">
        <v>612</v>
      </c>
      <c r="E45" s="49" t="s">
        <v>88</v>
      </c>
      <c r="F45" s="58" t="s">
        <v>89</v>
      </c>
      <c r="G45" s="59" t="s">
        <v>14</v>
      </c>
      <c r="H45" s="59" t="s">
        <v>33</v>
      </c>
      <c r="I45" s="62">
        <v>21.2</v>
      </c>
      <c r="J45" s="34"/>
      <c r="K45" s="34"/>
      <c r="L45" s="34"/>
      <c r="M45" s="186"/>
    </row>
    <row r="46" spans="4:13" x14ac:dyDescent="0.2">
      <c r="D46" s="61" t="s">
        <v>613</v>
      </c>
      <c r="E46" s="49" t="s">
        <v>90</v>
      </c>
      <c r="F46" s="58" t="s">
        <v>91</v>
      </c>
      <c r="G46" s="59" t="s">
        <v>14</v>
      </c>
      <c r="H46" s="59" t="s">
        <v>15</v>
      </c>
      <c r="I46" s="62">
        <v>1</v>
      </c>
      <c r="J46" s="34"/>
      <c r="K46" s="34"/>
      <c r="L46" s="34"/>
      <c r="M46" s="186"/>
    </row>
    <row r="47" spans="4:13" x14ac:dyDescent="0.2">
      <c r="D47" s="61" t="s">
        <v>614</v>
      </c>
      <c r="E47" s="49" t="s">
        <v>92</v>
      </c>
      <c r="F47" s="58" t="s">
        <v>93</v>
      </c>
      <c r="G47" s="59" t="s">
        <v>14</v>
      </c>
      <c r="H47" s="59" t="s">
        <v>36</v>
      </c>
      <c r="I47" s="62">
        <v>2</v>
      </c>
      <c r="J47" s="34"/>
      <c r="K47" s="34"/>
      <c r="L47" s="34"/>
      <c r="M47" s="186"/>
    </row>
    <row r="48" spans="4:13" x14ac:dyDescent="0.2">
      <c r="D48" s="61" t="s">
        <v>615</v>
      </c>
      <c r="E48" s="49" t="s">
        <v>94</v>
      </c>
      <c r="F48" s="60" t="s">
        <v>95</v>
      </c>
      <c r="G48" s="59" t="s">
        <v>14</v>
      </c>
      <c r="H48" s="48" t="s">
        <v>39</v>
      </c>
      <c r="I48" s="62">
        <v>3.3</v>
      </c>
      <c r="J48" s="34"/>
      <c r="K48" s="34"/>
      <c r="L48" s="34"/>
      <c r="M48" s="186"/>
    </row>
    <row r="49" spans="4:13" x14ac:dyDescent="0.2">
      <c r="D49" s="61" t="s">
        <v>616</v>
      </c>
      <c r="E49" s="49" t="s">
        <v>565</v>
      </c>
      <c r="F49" s="60" t="s">
        <v>564</v>
      </c>
      <c r="G49" s="59" t="s">
        <v>14</v>
      </c>
      <c r="H49" s="48" t="s">
        <v>36</v>
      </c>
      <c r="I49" s="62">
        <v>2</v>
      </c>
      <c r="J49" s="34"/>
      <c r="K49" s="34"/>
      <c r="L49" s="34"/>
      <c r="M49" s="186"/>
    </row>
    <row r="50" spans="4:13" ht="15.75" x14ac:dyDescent="0.2">
      <c r="D50" s="51" t="s">
        <v>60</v>
      </c>
      <c r="E50" s="52" t="s">
        <v>96</v>
      </c>
      <c r="F50" s="53" t="s">
        <v>97</v>
      </c>
      <c r="G50" s="54"/>
      <c r="H50" s="52"/>
      <c r="I50" s="55"/>
      <c r="J50" s="56"/>
      <c r="K50" s="56"/>
      <c r="L50" s="56"/>
      <c r="M50" s="57"/>
    </row>
    <row r="51" spans="4:13" x14ac:dyDescent="0.2">
      <c r="D51" s="29" t="s">
        <v>617</v>
      </c>
      <c r="E51" s="38" t="s">
        <v>98</v>
      </c>
      <c r="F51" s="58" t="s">
        <v>99</v>
      </c>
      <c r="G51" s="59" t="s">
        <v>14</v>
      </c>
      <c r="H51" s="59" t="s">
        <v>36</v>
      </c>
      <c r="I51" s="33">
        <v>2</v>
      </c>
      <c r="J51" s="34"/>
      <c r="K51" s="34"/>
      <c r="L51" s="34"/>
      <c r="M51" s="186"/>
    </row>
    <row r="52" spans="4:13" ht="15.75" x14ac:dyDescent="0.2">
      <c r="D52" s="22" t="s">
        <v>618</v>
      </c>
      <c r="E52" s="23" t="s">
        <v>100</v>
      </c>
      <c r="F52" s="24" t="s">
        <v>101</v>
      </c>
      <c r="G52" s="25"/>
      <c r="H52" s="23"/>
      <c r="I52" s="26"/>
      <c r="J52" s="27"/>
      <c r="K52" s="27"/>
      <c r="L52" s="27"/>
      <c r="M52" s="28"/>
    </row>
    <row r="53" spans="4:13" s="125" customFormat="1" ht="15.75" x14ac:dyDescent="0.2">
      <c r="D53" s="51" t="s">
        <v>619</v>
      </c>
      <c r="E53" s="52" t="s">
        <v>102</v>
      </c>
      <c r="F53" s="53" t="s">
        <v>103</v>
      </c>
      <c r="G53" s="54"/>
      <c r="H53" s="52"/>
      <c r="I53" s="55"/>
      <c r="J53" s="56"/>
      <c r="K53" s="56"/>
      <c r="L53" s="56"/>
      <c r="M53" s="57"/>
    </row>
    <row r="54" spans="4:13" s="125" customFormat="1" ht="15.75" x14ac:dyDescent="0.2">
      <c r="D54" s="63" t="s">
        <v>620</v>
      </c>
      <c r="E54" s="64" t="s">
        <v>396</v>
      </c>
      <c r="F54" s="65" t="s">
        <v>397</v>
      </c>
      <c r="G54" s="66"/>
      <c r="H54" s="64"/>
      <c r="I54" s="67"/>
      <c r="J54" s="68"/>
      <c r="K54" s="68"/>
      <c r="L54" s="68"/>
      <c r="M54" s="69"/>
    </row>
    <row r="55" spans="4:13" s="125" customFormat="1" ht="15.75" x14ac:dyDescent="0.2">
      <c r="D55" s="130" t="s">
        <v>621</v>
      </c>
      <c r="E55" s="131" t="s">
        <v>398</v>
      </c>
      <c r="F55" s="136" t="s">
        <v>399</v>
      </c>
      <c r="G55" s="132"/>
      <c r="H55" s="131"/>
      <c r="I55" s="133"/>
      <c r="J55" s="134"/>
      <c r="K55" s="134"/>
      <c r="L55" s="134"/>
      <c r="M55" s="135"/>
    </row>
    <row r="56" spans="4:13" s="125" customFormat="1" x14ac:dyDescent="0.2">
      <c r="D56" s="126" t="s">
        <v>622</v>
      </c>
      <c r="E56" s="127" t="s">
        <v>400</v>
      </c>
      <c r="F56" s="138" t="s">
        <v>401</v>
      </c>
      <c r="G56" s="59" t="s">
        <v>14</v>
      </c>
      <c r="H56" s="127" t="s">
        <v>15</v>
      </c>
      <c r="I56" s="128">
        <v>1</v>
      </c>
      <c r="J56" s="34"/>
      <c r="K56" s="34"/>
      <c r="L56" s="42"/>
      <c r="M56" s="186"/>
    </row>
    <row r="57" spans="4:13" s="125" customFormat="1" x14ac:dyDescent="0.2">
      <c r="D57" s="126" t="s">
        <v>623</v>
      </c>
      <c r="E57" s="127" t="s">
        <v>402</v>
      </c>
      <c r="F57" s="138" t="s">
        <v>403</v>
      </c>
      <c r="G57" s="59" t="s">
        <v>14</v>
      </c>
      <c r="H57" s="127" t="s">
        <v>15</v>
      </c>
      <c r="I57" s="128">
        <v>1</v>
      </c>
      <c r="J57" s="34"/>
      <c r="K57" s="34"/>
      <c r="L57" s="42"/>
      <c r="M57" s="186"/>
    </row>
    <row r="58" spans="4:13" s="125" customFormat="1" x14ac:dyDescent="0.2">
      <c r="D58" s="126" t="s">
        <v>624</v>
      </c>
      <c r="E58" s="127" t="s">
        <v>404</v>
      </c>
      <c r="F58" s="138" t="s">
        <v>405</v>
      </c>
      <c r="G58" s="59" t="s">
        <v>14</v>
      </c>
      <c r="H58" s="127" t="s">
        <v>36</v>
      </c>
      <c r="I58" s="128">
        <v>1</v>
      </c>
      <c r="J58" s="34"/>
      <c r="K58" s="34"/>
      <c r="L58" s="42"/>
      <c r="M58" s="186"/>
    </row>
    <row r="59" spans="4:13" s="125" customFormat="1" ht="15.75" x14ac:dyDescent="0.2">
      <c r="D59" s="130" t="s">
        <v>625</v>
      </c>
      <c r="E59" s="131" t="s">
        <v>406</v>
      </c>
      <c r="F59" s="136" t="s">
        <v>407</v>
      </c>
      <c r="G59" s="132"/>
      <c r="H59" s="131"/>
      <c r="I59" s="133"/>
      <c r="J59" s="134"/>
      <c r="K59" s="134"/>
      <c r="L59" s="134"/>
      <c r="M59" s="135"/>
    </row>
    <row r="60" spans="4:13" s="125" customFormat="1" x14ac:dyDescent="0.2">
      <c r="D60" s="126" t="s">
        <v>626</v>
      </c>
      <c r="E60" s="127" t="s">
        <v>408</v>
      </c>
      <c r="F60" s="138" t="s">
        <v>566</v>
      </c>
      <c r="G60" s="59" t="s">
        <v>14</v>
      </c>
      <c r="H60" s="127" t="s">
        <v>36</v>
      </c>
      <c r="I60" s="128">
        <v>1</v>
      </c>
      <c r="J60" s="34"/>
      <c r="K60" s="34"/>
      <c r="L60" s="42"/>
      <c r="M60" s="186"/>
    </row>
    <row r="61" spans="4:13" s="125" customFormat="1" x14ac:dyDescent="0.2">
      <c r="D61" s="126" t="s">
        <v>627</v>
      </c>
      <c r="E61" s="127" t="s">
        <v>409</v>
      </c>
      <c r="F61" s="138" t="s">
        <v>567</v>
      </c>
      <c r="G61" s="59" t="s">
        <v>14</v>
      </c>
      <c r="H61" s="127" t="s">
        <v>36</v>
      </c>
      <c r="I61" s="128">
        <v>1</v>
      </c>
      <c r="J61" s="34"/>
      <c r="K61" s="34"/>
      <c r="L61" s="42"/>
      <c r="M61" s="186"/>
    </row>
    <row r="62" spans="4:13" s="125" customFormat="1" x14ac:dyDescent="0.2">
      <c r="D62" s="126" t="s">
        <v>628</v>
      </c>
      <c r="E62" s="127" t="s">
        <v>410</v>
      </c>
      <c r="F62" s="138" t="s">
        <v>568</v>
      </c>
      <c r="G62" s="59" t="s">
        <v>14</v>
      </c>
      <c r="H62" s="127" t="s">
        <v>36</v>
      </c>
      <c r="I62" s="128">
        <v>1</v>
      </c>
      <c r="J62" s="34"/>
      <c r="K62" s="34"/>
      <c r="L62" s="42"/>
      <c r="M62" s="186"/>
    </row>
    <row r="63" spans="4:13" s="125" customFormat="1" ht="15.75" x14ac:dyDescent="0.2">
      <c r="D63" s="130" t="s">
        <v>629</v>
      </c>
      <c r="E63" s="131" t="s">
        <v>411</v>
      </c>
      <c r="F63" s="136" t="s">
        <v>412</v>
      </c>
      <c r="G63" s="132"/>
      <c r="H63" s="131"/>
      <c r="I63" s="133"/>
      <c r="J63" s="134"/>
      <c r="K63" s="134"/>
      <c r="L63" s="134"/>
      <c r="M63" s="135"/>
    </row>
    <row r="64" spans="4:13" s="125" customFormat="1" ht="30" x14ac:dyDescent="0.2">
      <c r="D64" s="126" t="s">
        <v>630</v>
      </c>
      <c r="E64" s="127" t="s">
        <v>413</v>
      </c>
      <c r="F64" s="138" t="s">
        <v>414</v>
      </c>
      <c r="G64" s="59" t="s">
        <v>14</v>
      </c>
      <c r="H64" s="127" t="s">
        <v>15</v>
      </c>
      <c r="I64" s="128">
        <v>1</v>
      </c>
      <c r="J64" s="34"/>
      <c r="K64" s="34"/>
      <c r="L64" s="42"/>
      <c r="M64" s="186"/>
    </row>
    <row r="65" spans="4:13" s="125" customFormat="1" x14ac:dyDescent="0.2">
      <c r="D65" s="126" t="s">
        <v>631</v>
      </c>
      <c r="E65" s="127" t="s">
        <v>415</v>
      </c>
      <c r="F65" s="138" t="s">
        <v>416</v>
      </c>
      <c r="G65" s="59" t="s">
        <v>14</v>
      </c>
      <c r="H65" s="127" t="s">
        <v>39</v>
      </c>
      <c r="I65" s="128">
        <v>120</v>
      </c>
      <c r="J65" s="34"/>
      <c r="K65" s="34"/>
      <c r="L65" s="42"/>
      <c r="M65" s="186"/>
    </row>
    <row r="66" spans="4:13" s="125" customFormat="1" x14ac:dyDescent="0.2">
      <c r="D66" s="126" t="s">
        <v>632</v>
      </c>
      <c r="E66" s="127" t="s">
        <v>417</v>
      </c>
      <c r="F66" s="211" t="s">
        <v>585</v>
      </c>
      <c r="G66" s="59" t="s">
        <v>14</v>
      </c>
      <c r="H66" s="127" t="s">
        <v>39</v>
      </c>
      <c r="I66" s="128">
        <v>275</v>
      </c>
      <c r="J66" s="34"/>
      <c r="K66" s="34"/>
      <c r="L66" s="42"/>
      <c r="M66" s="186"/>
    </row>
    <row r="67" spans="4:13" s="125" customFormat="1" x14ac:dyDescent="0.2">
      <c r="D67" s="126" t="s">
        <v>633</v>
      </c>
      <c r="E67" s="127" t="s">
        <v>418</v>
      </c>
      <c r="F67" s="211" t="s">
        <v>586</v>
      </c>
      <c r="G67" s="59" t="s">
        <v>14</v>
      </c>
      <c r="H67" s="127" t="s">
        <v>39</v>
      </c>
      <c r="I67" s="128">
        <v>176</v>
      </c>
      <c r="J67" s="34"/>
      <c r="K67" s="34"/>
      <c r="L67" s="42"/>
      <c r="M67" s="186"/>
    </row>
    <row r="68" spans="4:13" s="125" customFormat="1" ht="30" x14ac:dyDescent="0.2">
      <c r="D68" s="126" t="s">
        <v>634</v>
      </c>
      <c r="E68" s="127" t="s">
        <v>419</v>
      </c>
      <c r="F68" s="211" t="s">
        <v>587</v>
      </c>
      <c r="G68" s="59" t="s">
        <v>14</v>
      </c>
      <c r="H68" s="127" t="s">
        <v>39</v>
      </c>
      <c r="I68" s="128">
        <v>176</v>
      </c>
      <c r="J68" s="34"/>
      <c r="K68" s="34"/>
      <c r="L68" s="42"/>
      <c r="M68" s="186"/>
    </row>
    <row r="69" spans="4:13" s="125" customFormat="1" x14ac:dyDescent="0.2">
      <c r="D69" s="126" t="s">
        <v>635</v>
      </c>
      <c r="E69" s="127" t="s">
        <v>420</v>
      </c>
      <c r="F69" s="211" t="s">
        <v>421</v>
      </c>
      <c r="G69" s="59" t="s">
        <v>14</v>
      </c>
      <c r="H69" s="127" t="s">
        <v>39</v>
      </c>
      <c r="I69" s="128">
        <v>25</v>
      </c>
      <c r="J69" s="34"/>
      <c r="K69" s="34"/>
      <c r="L69" s="42"/>
      <c r="M69" s="186"/>
    </row>
    <row r="70" spans="4:13" s="125" customFormat="1" x14ac:dyDescent="0.2">
      <c r="D70" s="126" t="s">
        <v>636</v>
      </c>
      <c r="E70" s="127" t="s">
        <v>422</v>
      </c>
      <c r="F70" s="211" t="s">
        <v>423</v>
      </c>
      <c r="G70" s="59" t="s">
        <v>14</v>
      </c>
      <c r="H70" s="127" t="s">
        <v>39</v>
      </c>
      <c r="I70" s="128">
        <v>15</v>
      </c>
      <c r="J70" s="34"/>
      <c r="K70" s="34"/>
      <c r="L70" s="42"/>
      <c r="M70" s="186"/>
    </row>
    <row r="71" spans="4:13" s="125" customFormat="1" ht="30" x14ac:dyDescent="0.2">
      <c r="D71" s="126" t="s">
        <v>637</v>
      </c>
      <c r="E71" s="127" t="s">
        <v>424</v>
      </c>
      <c r="F71" s="211" t="s">
        <v>425</v>
      </c>
      <c r="G71" s="59" t="s">
        <v>14</v>
      </c>
      <c r="H71" s="127" t="s">
        <v>39</v>
      </c>
      <c r="I71" s="128">
        <v>220</v>
      </c>
      <c r="J71" s="34"/>
      <c r="K71" s="34"/>
      <c r="L71" s="42"/>
      <c r="M71" s="186"/>
    </row>
    <row r="72" spans="4:13" s="125" customFormat="1" x14ac:dyDescent="0.2">
      <c r="D72" s="126" t="s">
        <v>638</v>
      </c>
      <c r="E72" s="127" t="s">
        <v>426</v>
      </c>
      <c r="F72" s="211" t="s">
        <v>588</v>
      </c>
      <c r="G72" s="59" t="s">
        <v>14</v>
      </c>
      <c r="H72" s="127" t="s">
        <v>36</v>
      </c>
      <c r="I72" s="128">
        <v>22</v>
      </c>
      <c r="J72" s="34"/>
      <c r="K72" s="34"/>
      <c r="L72" s="42"/>
      <c r="M72" s="186"/>
    </row>
    <row r="73" spans="4:13" s="125" customFormat="1" x14ac:dyDescent="0.2">
      <c r="D73" s="126" t="s">
        <v>639</v>
      </c>
      <c r="E73" s="127" t="s">
        <v>427</v>
      </c>
      <c r="F73" s="211" t="s">
        <v>589</v>
      </c>
      <c r="G73" s="59" t="s">
        <v>14</v>
      </c>
      <c r="H73" s="127" t="s">
        <v>36</v>
      </c>
      <c r="I73" s="128">
        <v>3</v>
      </c>
      <c r="J73" s="34"/>
      <c r="K73" s="34"/>
      <c r="L73" s="42"/>
      <c r="M73" s="186"/>
    </row>
    <row r="74" spans="4:13" s="125" customFormat="1" x14ac:dyDescent="0.2">
      <c r="D74" s="126" t="s">
        <v>640</v>
      </c>
      <c r="E74" s="127" t="s">
        <v>428</v>
      </c>
      <c r="F74" s="211" t="s">
        <v>590</v>
      </c>
      <c r="G74" s="59" t="s">
        <v>14</v>
      </c>
      <c r="H74" s="127" t="s">
        <v>36</v>
      </c>
      <c r="I74" s="128">
        <v>5</v>
      </c>
      <c r="J74" s="34"/>
      <c r="K74" s="34"/>
      <c r="L74" s="42"/>
      <c r="M74" s="186"/>
    </row>
    <row r="75" spans="4:13" s="125" customFormat="1" x14ac:dyDescent="0.2">
      <c r="D75" s="126" t="s">
        <v>641</v>
      </c>
      <c r="E75" s="127" t="s">
        <v>429</v>
      </c>
      <c r="F75" s="138" t="s">
        <v>430</v>
      </c>
      <c r="G75" s="59" t="s">
        <v>14</v>
      </c>
      <c r="H75" s="127" t="s">
        <v>36</v>
      </c>
      <c r="I75" s="128">
        <v>5</v>
      </c>
      <c r="J75" s="34"/>
      <c r="K75" s="34"/>
      <c r="L75" s="42"/>
      <c r="M75" s="186"/>
    </row>
    <row r="76" spans="4:13" s="125" customFormat="1" x14ac:dyDescent="0.2">
      <c r="D76" s="126" t="s">
        <v>642</v>
      </c>
      <c r="E76" s="127" t="s">
        <v>431</v>
      </c>
      <c r="F76" s="138" t="s">
        <v>432</v>
      </c>
      <c r="G76" s="59" t="s">
        <v>14</v>
      </c>
      <c r="H76" s="127" t="s">
        <v>36</v>
      </c>
      <c r="I76" s="128">
        <v>23</v>
      </c>
      <c r="J76" s="34"/>
      <c r="K76" s="34"/>
      <c r="L76" s="42"/>
      <c r="M76" s="186"/>
    </row>
    <row r="77" spans="4:13" s="125" customFormat="1" x14ac:dyDescent="0.2">
      <c r="D77" s="126" t="s">
        <v>643</v>
      </c>
      <c r="E77" s="127" t="s">
        <v>433</v>
      </c>
      <c r="F77" s="138" t="s">
        <v>434</v>
      </c>
      <c r="G77" s="59" t="s">
        <v>14</v>
      </c>
      <c r="H77" s="127" t="s">
        <v>36</v>
      </c>
      <c r="I77" s="128">
        <v>37</v>
      </c>
      <c r="J77" s="34"/>
      <c r="K77" s="34"/>
      <c r="L77" s="42"/>
      <c r="M77" s="186"/>
    </row>
    <row r="78" spans="4:13" s="125" customFormat="1" ht="15.75" x14ac:dyDescent="0.2">
      <c r="D78" s="130" t="s">
        <v>644</v>
      </c>
      <c r="E78" s="131" t="s">
        <v>435</v>
      </c>
      <c r="F78" s="136" t="s">
        <v>436</v>
      </c>
      <c r="G78" s="132"/>
      <c r="H78" s="131"/>
      <c r="I78" s="133"/>
      <c r="J78" s="134"/>
      <c r="K78" s="134"/>
      <c r="L78" s="134"/>
      <c r="M78" s="135"/>
    </row>
    <row r="79" spans="4:13" s="125" customFormat="1" x14ac:dyDescent="0.2">
      <c r="D79" s="126" t="s">
        <v>645</v>
      </c>
      <c r="E79" s="127" t="s">
        <v>437</v>
      </c>
      <c r="F79" s="138" t="s">
        <v>438</v>
      </c>
      <c r="G79" s="59" t="s">
        <v>14</v>
      </c>
      <c r="H79" s="127" t="s">
        <v>39</v>
      </c>
      <c r="I79" s="128">
        <v>8.8000000000000007</v>
      </c>
      <c r="J79" s="34"/>
      <c r="K79" s="34"/>
      <c r="L79" s="42"/>
      <c r="M79" s="186"/>
    </row>
    <row r="80" spans="4:13" s="125" customFormat="1" x14ac:dyDescent="0.2">
      <c r="D80" s="126" t="s">
        <v>646</v>
      </c>
      <c r="E80" s="127" t="s">
        <v>439</v>
      </c>
      <c r="F80" s="138" t="s">
        <v>440</v>
      </c>
      <c r="G80" s="59" t="s">
        <v>14</v>
      </c>
      <c r="H80" s="127" t="s">
        <v>39</v>
      </c>
      <c r="I80" s="128">
        <v>72.600000000000009</v>
      </c>
      <c r="J80" s="34"/>
      <c r="K80" s="34"/>
      <c r="L80" s="42"/>
      <c r="M80" s="186"/>
    </row>
    <row r="81" spans="4:13" s="125" customFormat="1" x14ac:dyDescent="0.2">
      <c r="D81" s="126" t="s">
        <v>647</v>
      </c>
      <c r="E81" s="127" t="s">
        <v>441</v>
      </c>
      <c r="F81" s="138" t="s">
        <v>442</v>
      </c>
      <c r="G81" s="59" t="s">
        <v>14</v>
      </c>
      <c r="H81" s="127" t="s">
        <v>39</v>
      </c>
      <c r="I81" s="128">
        <v>72.599999999999994</v>
      </c>
      <c r="J81" s="34"/>
      <c r="K81" s="34"/>
      <c r="L81" s="42"/>
      <c r="M81" s="186"/>
    </row>
    <row r="82" spans="4:13" s="125" customFormat="1" x14ac:dyDescent="0.2">
      <c r="D82" s="126" t="s">
        <v>648</v>
      </c>
      <c r="E82" s="127" t="s">
        <v>443</v>
      </c>
      <c r="F82" s="138" t="s">
        <v>444</v>
      </c>
      <c r="G82" s="59" t="s">
        <v>14</v>
      </c>
      <c r="H82" s="127" t="s">
        <v>39</v>
      </c>
      <c r="I82" s="128">
        <v>55</v>
      </c>
      <c r="J82" s="34"/>
      <c r="K82" s="34"/>
      <c r="L82" s="42"/>
      <c r="M82" s="186"/>
    </row>
    <row r="83" spans="4:13" s="125" customFormat="1" x14ac:dyDescent="0.2">
      <c r="D83" s="126" t="s">
        <v>649</v>
      </c>
      <c r="E83" s="127" t="s">
        <v>445</v>
      </c>
      <c r="F83" s="138" t="s">
        <v>446</v>
      </c>
      <c r="G83" s="59" t="s">
        <v>14</v>
      </c>
      <c r="H83" s="127" t="s">
        <v>39</v>
      </c>
      <c r="I83" s="128">
        <v>1364</v>
      </c>
      <c r="J83" s="34"/>
      <c r="K83" s="34"/>
      <c r="L83" s="42"/>
      <c r="M83" s="186"/>
    </row>
    <row r="84" spans="4:13" s="125" customFormat="1" x14ac:dyDescent="0.2">
      <c r="D84" s="126" t="s">
        <v>650</v>
      </c>
      <c r="E84" s="127" t="s">
        <v>447</v>
      </c>
      <c r="F84" s="138" t="s">
        <v>448</v>
      </c>
      <c r="G84" s="59" t="s">
        <v>14</v>
      </c>
      <c r="H84" s="127" t="s">
        <v>39</v>
      </c>
      <c r="I84" s="128">
        <v>638</v>
      </c>
      <c r="J84" s="34"/>
      <c r="K84" s="34"/>
      <c r="L84" s="42"/>
      <c r="M84" s="186"/>
    </row>
    <row r="85" spans="4:13" s="125" customFormat="1" ht="15.75" x14ac:dyDescent="0.2">
      <c r="D85" s="130" t="s">
        <v>651</v>
      </c>
      <c r="E85" s="131" t="s">
        <v>449</v>
      </c>
      <c r="F85" s="136" t="s">
        <v>450</v>
      </c>
      <c r="G85" s="132"/>
      <c r="H85" s="131"/>
      <c r="I85" s="133"/>
      <c r="J85" s="134"/>
      <c r="K85" s="134"/>
      <c r="L85" s="134"/>
      <c r="M85" s="135"/>
    </row>
    <row r="86" spans="4:13" s="125" customFormat="1" x14ac:dyDescent="0.2">
      <c r="D86" s="126" t="s">
        <v>652</v>
      </c>
      <c r="E86" s="127" t="s">
        <v>451</v>
      </c>
      <c r="F86" s="138" t="s">
        <v>452</v>
      </c>
      <c r="G86" s="59" t="s">
        <v>14</v>
      </c>
      <c r="H86" s="127" t="s">
        <v>36</v>
      </c>
      <c r="I86" s="128">
        <v>5</v>
      </c>
      <c r="J86" s="34"/>
      <c r="K86" s="34"/>
      <c r="L86" s="42"/>
      <c r="M86" s="186"/>
    </row>
    <row r="87" spans="4:13" s="125" customFormat="1" x14ac:dyDescent="0.2">
      <c r="D87" s="126" t="s">
        <v>653</v>
      </c>
      <c r="E87" s="127" t="s">
        <v>453</v>
      </c>
      <c r="F87" s="138" t="s">
        <v>454</v>
      </c>
      <c r="G87" s="59" t="s">
        <v>14</v>
      </c>
      <c r="H87" s="127" t="s">
        <v>36</v>
      </c>
      <c r="I87" s="128">
        <v>10</v>
      </c>
      <c r="J87" s="34"/>
      <c r="K87" s="34"/>
      <c r="L87" s="42"/>
      <c r="M87" s="186"/>
    </row>
    <row r="88" spans="4:13" s="125" customFormat="1" x14ac:dyDescent="0.2">
      <c r="D88" s="126" t="s">
        <v>654</v>
      </c>
      <c r="E88" s="127" t="s">
        <v>455</v>
      </c>
      <c r="F88" s="138" t="s">
        <v>456</v>
      </c>
      <c r="G88" s="59" t="s">
        <v>14</v>
      </c>
      <c r="H88" s="127" t="s">
        <v>36</v>
      </c>
      <c r="I88" s="128">
        <v>5</v>
      </c>
      <c r="J88" s="34"/>
      <c r="K88" s="34"/>
      <c r="L88" s="42"/>
      <c r="M88" s="186"/>
    </row>
    <row r="89" spans="4:13" s="125" customFormat="1" ht="30" x14ac:dyDescent="0.2">
      <c r="D89" s="126" t="s">
        <v>655</v>
      </c>
      <c r="E89" s="127" t="s">
        <v>457</v>
      </c>
      <c r="F89" s="138" t="s">
        <v>458</v>
      </c>
      <c r="G89" s="59" t="s">
        <v>14</v>
      </c>
      <c r="H89" s="127" t="s">
        <v>36</v>
      </c>
      <c r="I89" s="128">
        <v>22</v>
      </c>
      <c r="J89" s="34"/>
      <c r="K89" s="34"/>
      <c r="L89" s="42"/>
      <c r="M89" s="186"/>
    </row>
    <row r="90" spans="4:13" s="125" customFormat="1" x14ac:dyDescent="0.2">
      <c r="D90" s="126" t="s">
        <v>656</v>
      </c>
      <c r="E90" s="127" t="s">
        <v>459</v>
      </c>
      <c r="F90" s="138" t="s">
        <v>460</v>
      </c>
      <c r="G90" s="59" t="s">
        <v>14</v>
      </c>
      <c r="H90" s="127" t="s">
        <v>36</v>
      </c>
      <c r="I90" s="128">
        <v>3</v>
      </c>
      <c r="J90" s="34"/>
      <c r="K90" s="34"/>
      <c r="L90" s="42"/>
      <c r="M90" s="186"/>
    </row>
    <row r="91" spans="4:13" s="125" customFormat="1" ht="45" x14ac:dyDescent="0.2">
      <c r="D91" s="126" t="s">
        <v>657</v>
      </c>
      <c r="E91" s="127" t="s">
        <v>461</v>
      </c>
      <c r="F91" s="138" t="s">
        <v>462</v>
      </c>
      <c r="G91" s="59" t="s">
        <v>14</v>
      </c>
      <c r="H91" s="127" t="s">
        <v>36</v>
      </c>
      <c r="I91" s="128">
        <v>6</v>
      </c>
      <c r="J91" s="34"/>
      <c r="K91" s="34"/>
      <c r="L91" s="42"/>
      <c r="M91" s="186"/>
    </row>
    <row r="92" spans="4:13" s="125" customFormat="1" x14ac:dyDescent="0.2">
      <c r="D92" s="126" t="s">
        <v>658</v>
      </c>
      <c r="E92" s="127" t="s">
        <v>463</v>
      </c>
      <c r="F92" s="138" t="s">
        <v>464</v>
      </c>
      <c r="G92" s="59" t="s">
        <v>14</v>
      </c>
      <c r="H92" s="127" t="s">
        <v>36</v>
      </c>
      <c r="I92" s="128">
        <v>5</v>
      </c>
      <c r="J92" s="34"/>
      <c r="K92" s="34"/>
      <c r="L92" s="42"/>
      <c r="M92" s="186"/>
    </row>
    <row r="93" spans="4:13" s="125" customFormat="1" x14ac:dyDescent="0.2">
      <c r="D93" s="126" t="s">
        <v>659</v>
      </c>
      <c r="E93" s="127" t="s">
        <v>465</v>
      </c>
      <c r="F93" s="138" t="s">
        <v>466</v>
      </c>
      <c r="G93" s="59" t="s">
        <v>14</v>
      </c>
      <c r="H93" s="127" t="s">
        <v>36</v>
      </c>
      <c r="I93" s="128">
        <v>5</v>
      </c>
      <c r="J93" s="34"/>
      <c r="K93" s="34"/>
      <c r="L93" s="42"/>
      <c r="M93" s="186"/>
    </row>
    <row r="94" spans="4:13" s="125" customFormat="1" ht="15.75" x14ac:dyDescent="0.2">
      <c r="D94" s="130" t="s">
        <v>660</v>
      </c>
      <c r="E94" s="131" t="s">
        <v>467</v>
      </c>
      <c r="F94" s="136" t="s">
        <v>468</v>
      </c>
      <c r="G94" s="132"/>
      <c r="H94" s="131"/>
      <c r="I94" s="133"/>
      <c r="J94" s="134"/>
      <c r="K94" s="134"/>
      <c r="L94" s="134"/>
      <c r="M94" s="135"/>
    </row>
    <row r="95" spans="4:13" s="125" customFormat="1" x14ac:dyDescent="0.2">
      <c r="D95" s="126" t="s">
        <v>661</v>
      </c>
      <c r="E95" s="127" t="s">
        <v>469</v>
      </c>
      <c r="F95" s="138" t="s">
        <v>470</v>
      </c>
      <c r="G95" s="59" t="s">
        <v>14</v>
      </c>
      <c r="H95" s="127" t="s">
        <v>36</v>
      </c>
      <c r="I95" s="128">
        <v>24</v>
      </c>
      <c r="J95" s="34"/>
      <c r="K95" s="34"/>
      <c r="L95" s="42"/>
      <c r="M95" s="186"/>
    </row>
    <row r="96" spans="4:13" s="125" customFormat="1" x14ac:dyDescent="0.2">
      <c r="D96" s="126" t="s">
        <v>662</v>
      </c>
      <c r="E96" s="127" t="s">
        <v>471</v>
      </c>
      <c r="F96" s="138" t="s">
        <v>472</v>
      </c>
      <c r="G96" s="59" t="s">
        <v>14</v>
      </c>
      <c r="H96" s="127" t="s">
        <v>36</v>
      </c>
      <c r="I96" s="128">
        <v>4</v>
      </c>
      <c r="J96" s="34"/>
      <c r="K96" s="34"/>
      <c r="L96" s="42"/>
      <c r="M96" s="186"/>
    </row>
    <row r="97" spans="4:13" s="125" customFormat="1" x14ac:dyDescent="0.2">
      <c r="D97" s="126" t="s">
        <v>663</v>
      </c>
      <c r="E97" s="127" t="s">
        <v>473</v>
      </c>
      <c r="F97" s="138" t="s">
        <v>474</v>
      </c>
      <c r="G97" s="59" t="s">
        <v>14</v>
      </c>
      <c r="H97" s="127" t="s">
        <v>36</v>
      </c>
      <c r="I97" s="128">
        <v>9</v>
      </c>
      <c r="J97" s="34"/>
      <c r="K97" s="34"/>
      <c r="L97" s="42"/>
      <c r="M97" s="186"/>
    </row>
    <row r="98" spans="4:13" s="125" customFormat="1" ht="15.75" x14ac:dyDescent="0.2">
      <c r="D98" s="63" t="s">
        <v>664</v>
      </c>
      <c r="E98" s="64" t="s">
        <v>475</v>
      </c>
      <c r="F98" s="65" t="s">
        <v>476</v>
      </c>
      <c r="G98" s="66"/>
      <c r="H98" s="64"/>
      <c r="I98" s="67"/>
      <c r="J98" s="68"/>
      <c r="K98" s="68"/>
      <c r="L98" s="68"/>
      <c r="M98" s="69"/>
    </row>
    <row r="99" spans="4:13" s="125" customFormat="1" x14ac:dyDescent="0.2">
      <c r="D99" s="126" t="s">
        <v>665</v>
      </c>
      <c r="E99" s="127" t="s">
        <v>477</v>
      </c>
      <c r="F99" s="137" t="s">
        <v>478</v>
      </c>
      <c r="G99" s="59" t="s">
        <v>14</v>
      </c>
      <c r="H99" s="127" t="s">
        <v>39</v>
      </c>
      <c r="I99" s="128">
        <v>150</v>
      </c>
      <c r="J99" s="34"/>
      <c r="K99" s="34"/>
      <c r="L99" s="42"/>
      <c r="M99" s="186"/>
    </row>
    <row r="100" spans="4:13" s="125" customFormat="1" x14ac:dyDescent="0.2">
      <c r="D100" s="126" t="s">
        <v>666</v>
      </c>
      <c r="E100" s="127" t="s">
        <v>479</v>
      </c>
      <c r="F100" s="137" t="s">
        <v>480</v>
      </c>
      <c r="G100" s="59" t="s">
        <v>14</v>
      </c>
      <c r="H100" s="127" t="s">
        <v>148</v>
      </c>
      <c r="I100" s="128">
        <v>7</v>
      </c>
      <c r="J100" s="34"/>
      <c r="K100" s="34"/>
      <c r="L100" s="42"/>
      <c r="M100" s="186"/>
    </row>
    <row r="101" spans="4:13" s="125" customFormat="1" ht="15.75" x14ac:dyDescent="0.2">
      <c r="D101" s="130" t="s">
        <v>667</v>
      </c>
      <c r="E101" s="131" t="s">
        <v>481</v>
      </c>
      <c r="F101" s="136" t="s">
        <v>482</v>
      </c>
      <c r="G101" s="132"/>
      <c r="H101" s="131"/>
      <c r="I101" s="133"/>
      <c r="J101" s="134"/>
      <c r="K101" s="134"/>
      <c r="L101" s="134"/>
      <c r="M101" s="135"/>
    </row>
    <row r="102" spans="4:13" s="125" customFormat="1" x14ac:dyDescent="0.2">
      <c r="D102" s="126" t="s">
        <v>668</v>
      </c>
      <c r="E102" s="127" t="s">
        <v>483</v>
      </c>
      <c r="F102" s="138" t="s">
        <v>571</v>
      </c>
      <c r="G102" s="59" t="s">
        <v>14</v>
      </c>
      <c r="H102" s="127" t="s">
        <v>148</v>
      </c>
      <c r="I102" s="128">
        <v>1</v>
      </c>
      <c r="J102" s="34"/>
      <c r="K102" s="34"/>
      <c r="L102" s="42"/>
      <c r="M102" s="186"/>
    </row>
    <row r="103" spans="4:13" s="125" customFormat="1" x14ac:dyDescent="0.2">
      <c r="D103" s="126" t="s">
        <v>669</v>
      </c>
      <c r="E103" s="127" t="s">
        <v>484</v>
      </c>
      <c r="F103" s="138" t="s">
        <v>572</v>
      </c>
      <c r="G103" s="59" t="s">
        <v>14</v>
      </c>
      <c r="H103" s="127" t="s">
        <v>148</v>
      </c>
      <c r="I103" s="128">
        <v>1</v>
      </c>
      <c r="J103" s="34"/>
      <c r="K103" s="34"/>
      <c r="L103" s="42"/>
      <c r="M103" s="186"/>
    </row>
    <row r="104" spans="4:13" s="125" customFormat="1" x14ac:dyDescent="0.2">
      <c r="D104" s="126" t="s">
        <v>670</v>
      </c>
      <c r="E104" s="127" t="s">
        <v>485</v>
      </c>
      <c r="F104" s="138" t="s">
        <v>569</v>
      </c>
      <c r="G104" s="59" t="s">
        <v>14</v>
      </c>
      <c r="H104" s="127" t="s">
        <v>148</v>
      </c>
      <c r="I104" s="128">
        <v>1</v>
      </c>
      <c r="J104" s="34"/>
      <c r="K104" s="34"/>
      <c r="L104" s="42"/>
      <c r="M104" s="186"/>
    </row>
    <row r="105" spans="4:13" s="125" customFormat="1" x14ac:dyDescent="0.2">
      <c r="D105" s="126" t="s">
        <v>671</v>
      </c>
      <c r="E105" s="127" t="s">
        <v>486</v>
      </c>
      <c r="F105" s="138" t="s">
        <v>573</v>
      </c>
      <c r="G105" s="59" t="s">
        <v>14</v>
      </c>
      <c r="H105" s="127" t="s">
        <v>148</v>
      </c>
      <c r="I105" s="128">
        <v>1</v>
      </c>
      <c r="J105" s="34"/>
      <c r="K105" s="34"/>
      <c r="L105" s="42"/>
      <c r="M105" s="186"/>
    </row>
    <row r="106" spans="4:13" s="125" customFormat="1" ht="15.75" x14ac:dyDescent="0.2">
      <c r="D106" s="63" t="s">
        <v>672</v>
      </c>
      <c r="E106" s="64" t="s">
        <v>487</v>
      </c>
      <c r="F106" s="65" t="s">
        <v>488</v>
      </c>
      <c r="G106" s="66"/>
      <c r="H106" s="64"/>
      <c r="I106" s="67"/>
      <c r="J106" s="68"/>
      <c r="K106" s="68"/>
      <c r="L106" s="68"/>
      <c r="M106" s="69"/>
    </row>
    <row r="107" spans="4:13" s="125" customFormat="1" x14ac:dyDescent="0.2">
      <c r="D107" s="126" t="s">
        <v>673</v>
      </c>
      <c r="E107" s="127" t="s">
        <v>489</v>
      </c>
      <c r="F107" s="137" t="s">
        <v>490</v>
      </c>
      <c r="G107" s="59" t="s">
        <v>14</v>
      </c>
      <c r="H107" s="127" t="s">
        <v>39</v>
      </c>
      <c r="I107" s="128">
        <v>40</v>
      </c>
      <c r="J107" s="34"/>
      <c r="K107" s="34"/>
      <c r="L107" s="42"/>
      <c r="M107" s="186"/>
    </row>
    <row r="108" spans="4:13" s="125" customFormat="1" x14ac:dyDescent="0.2">
      <c r="D108" s="126" t="s">
        <v>674</v>
      </c>
      <c r="E108" s="127" t="s">
        <v>491</v>
      </c>
      <c r="F108" s="137" t="s">
        <v>492</v>
      </c>
      <c r="G108" s="59" t="s">
        <v>14</v>
      </c>
      <c r="H108" s="127" t="s">
        <v>148</v>
      </c>
      <c r="I108" s="128">
        <v>4</v>
      </c>
      <c r="J108" s="34"/>
      <c r="K108" s="34"/>
      <c r="L108" s="42"/>
      <c r="M108" s="186"/>
    </row>
    <row r="109" spans="4:13" s="125" customFormat="1" x14ac:dyDescent="0.2">
      <c r="D109" s="126" t="s">
        <v>675</v>
      </c>
      <c r="E109" s="127" t="s">
        <v>493</v>
      </c>
      <c r="F109" s="137" t="s">
        <v>494</v>
      </c>
      <c r="G109" s="59" t="s">
        <v>14</v>
      </c>
      <c r="H109" s="127" t="s">
        <v>148</v>
      </c>
      <c r="I109" s="128">
        <v>1</v>
      </c>
      <c r="J109" s="34"/>
      <c r="K109" s="34"/>
      <c r="L109" s="42"/>
      <c r="M109" s="186"/>
    </row>
    <row r="110" spans="4:13" s="125" customFormat="1" x14ac:dyDescent="0.2">
      <c r="D110" s="126" t="s">
        <v>676</v>
      </c>
      <c r="E110" s="127" t="s">
        <v>495</v>
      </c>
      <c r="F110" s="137" t="s">
        <v>496</v>
      </c>
      <c r="G110" s="59" t="s">
        <v>14</v>
      </c>
      <c r="H110" s="127" t="s">
        <v>148</v>
      </c>
      <c r="I110" s="128">
        <v>1</v>
      </c>
      <c r="J110" s="34"/>
      <c r="K110" s="34"/>
      <c r="L110" s="42"/>
      <c r="M110" s="186"/>
    </row>
    <row r="111" spans="4:13" s="125" customFormat="1" x14ac:dyDescent="0.2">
      <c r="D111" s="126" t="s">
        <v>677</v>
      </c>
      <c r="E111" s="127" t="s">
        <v>497</v>
      </c>
      <c r="F111" s="137" t="s">
        <v>498</v>
      </c>
      <c r="G111" s="59" t="s">
        <v>14</v>
      </c>
      <c r="H111" s="127" t="s">
        <v>148</v>
      </c>
      <c r="I111" s="128">
        <v>1</v>
      </c>
      <c r="J111" s="34"/>
      <c r="K111" s="34"/>
      <c r="L111" s="42"/>
      <c r="M111" s="186"/>
    </row>
    <row r="112" spans="4:13" s="125" customFormat="1" x14ac:dyDescent="0.2">
      <c r="D112" s="126" t="s">
        <v>678</v>
      </c>
      <c r="E112" s="127" t="s">
        <v>499</v>
      </c>
      <c r="F112" s="137" t="s">
        <v>500</v>
      </c>
      <c r="G112" s="59" t="s">
        <v>14</v>
      </c>
      <c r="H112" s="127" t="s">
        <v>148</v>
      </c>
      <c r="I112" s="128">
        <v>2</v>
      </c>
      <c r="J112" s="34"/>
      <c r="K112" s="34"/>
      <c r="L112" s="42"/>
      <c r="M112" s="186"/>
    </row>
    <row r="113" spans="4:13" s="125" customFormat="1" ht="15.75" x14ac:dyDescent="0.2">
      <c r="D113" s="63" t="s">
        <v>679</v>
      </c>
      <c r="E113" s="64" t="s">
        <v>501</v>
      </c>
      <c r="F113" s="65" t="s">
        <v>502</v>
      </c>
      <c r="G113" s="66"/>
      <c r="H113" s="64"/>
      <c r="I113" s="67"/>
      <c r="J113" s="68"/>
      <c r="K113" s="68"/>
      <c r="L113" s="68"/>
      <c r="M113" s="69"/>
    </row>
    <row r="114" spans="4:13" s="125" customFormat="1" x14ac:dyDescent="0.2">
      <c r="D114" s="126" t="s">
        <v>680</v>
      </c>
      <c r="E114" s="127" t="s">
        <v>503</v>
      </c>
      <c r="F114" s="137" t="s">
        <v>504</v>
      </c>
      <c r="G114" s="59" t="s">
        <v>14</v>
      </c>
      <c r="H114" s="127" t="s">
        <v>39</v>
      </c>
      <c r="I114" s="128">
        <v>110</v>
      </c>
      <c r="J114" s="34"/>
      <c r="K114" s="34"/>
      <c r="L114" s="42"/>
      <c r="M114" s="186"/>
    </row>
    <row r="115" spans="4:13" s="125" customFormat="1" ht="15.75" x14ac:dyDescent="0.2">
      <c r="D115" s="130" t="s">
        <v>681</v>
      </c>
      <c r="E115" s="131" t="s">
        <v>505</v>
      </c>
      <c r="F115" s="136" t="s">
        <v>506</v>
      </c>
      <c r="G115" s="132"/>
      <c r="H115" s="131"/>
      <c r="I115" s="133"/>
      <c r="J115" s="134"/>
      <c r="K115" s="134"/>
      <c r="L115" s="134"/>
      <c r="M115" s="135"/>
    </row>
    <row r="116" spans="4:13" s="125" customFormat="1" x14ac:dyDescent="0.2">
      <c r="D116" s="126" t="s">
        <v>682</v>
      </c>
      <c r="E116" s="127" t="s">
        <v>507</v>
      </c>
      <c r="F116" s="138" t="s">
        <v>574</v>
      </c>
      <c r="G116" s="59" t="s">
        <v>14</v>
      </c>
      <c r="H116" s="127" t="s">
        <v>148</v>
      </c>
      <c r="I116" s="128">
        <v>6</v>
      </c>
      <c r="J116" s="34"/>
      <c r="K116" s="34"/>
      <c r="L116" s="42"/>
      <c r="M116" s="186"/>
    </row>
    <row r="117" spans="4:13" s="125" customFormat="1" ht="15.75" x14ac:dyDescent="0.2">
      <c r="D117" s="130" t="s">
        <v>683</v>
      </c>
      <c r="E117" s="131" t="s">
        <v>508</v>
      </c>
      <c r="F117" s="136" t="s">
        <v>509</v>
      </c>
      <c r="G117" s="132"/>
      <c r="H117" s="131"/>
      <c r="I117" s="133"/>
      <c r="J117" s="134"/>
      <c r="K117" s="134"/>
      <c r="L117" s="134"/>
      <c r="M117" s="135"/>
    </row>
    <row r="118" spans="4:13" s="125" customFormat="1" x14ac:dyDescent="0.2">
      <c r="D118" s="126" t="s">
        <v>684</v>
      </c>
      <c r="E118" s="127" t="s">
        <v>510</v>
      </c>
      <c r="F118" s="138" t="s">
        <v>575</v>
      </c>
      <c r="G118" s="59" t="s">
        <v>14</v>
      </c>
      <c r="H118" s="127" t="s">
        <v>148</v>
      </c>
      <c r="I118" s="128">
        <v>1</v>
      </c>
      <c r="J118" s="34"/>
      <c r="K118" s="34"/>
      <c r="L118" s="42"/>
      <c r="M118" s="186"/>
    </row>
    <row r="119" spans="4:13" s="125" customFormat="1" x14ac:dyDescent="0.2">
      <c r="D119" s="126" t="s">
        <v>685</v>
      </c>
      <c r="E119" s="127" t="s">
        <v>511</v>
      </c>
      <c r="F119" s="138" t="s">
        <v>570</v>
      </c>
      <c r="G119" s="59" t="s">
        <v>14</v>
      </c>
      <c r="H119" s="127" t="s">
        <v>148</v>
      </c>
      <c r="I119" s="128">
        <v>1</v>
      </c>
      <c r="J119" s="34"/>
      <c r="K119" s="34"/>
      <c r="L119" s="42"/>
      <c r="M119" s="186"/>
    </row>
    <row r="120" spans="4:13" s="125" customFormat="1" ht="15.75" x14ac:dyDescent="0.2">
      <c r="D120" s="63" t="s">
        <v>686</v>
      </c>
      <c r="E120" s="64" t="s">
        <v>512</v>
      </c>
      <c r="F120" s="65" t="s">
        <v>517</v>
      </c>
      <c r="G120" s="66"/>
      <c r="H120" s="64"/>
      <c r="I120" s="67"/>
      <c r="J120" s="68"/>
      <c r="K120" s="68"/>
      <c r="L120" s="68"/>
      <c r="M120" s="69"/>
    </row>
    <row r="121" spans="4:13" s="125" customFormat="1" ht="30" x14ac:dyDescent="0.2">
      <c r="D121" s="126" t="s">
        <v>687</v>
      </c>
      <c r="E121" s="127" t="s">
        <v>513</v>
      </c>
      <c r="F121" s="137" t="s">
        <v>514</v>
      </c>
      <c r="G121" s="59" t="s">
        <v>14</v>
      </c>
      <c r="H121" s="127" t="s">
        <v>15</v>
      </c>
      <c r="I121" s="128">
        <v>1</v>
      </c>
      <c r="J121" s="34"/>
      <c r="K121" s="34"/>
      <c r="L121" s="42"/>
      <c r="M121" s="186"/>
    </row>
    <row r="122" spans="4:13" s="125" customFormat="1" ht="30" x14ac:dyDescent="0.2">
      <c r="D122" s="126" t="s">
        <v>688</v>
      </c>
      <c r="E122" s="127" t="s">
        <v>515</v>
      </c>
      <c r="F122" s="137" t="s">
        <v>516</v>
      </c>
      <c r="G122" s="59" t="s">
        <v>14</v>
      </c>
      <c r="H122" s="127" t="s">
        <v>15</v>
      </c>
      <c r="I122" s="128">
        <v>1</v>
      </c>
      <c r="J122" s="34"/>
      <c r="K122" s="34"/>
      <c r="L122" s="42"/>
      <c r="M122" s="186"/>
    </row>
    <row r="123" spans="4:13" ht="15.75" x14ac:dyDescent="0.2">
      <c r="D123" s="51" t="s">
        <v>689</v>
      </c>
      <c r="E123" s="52" t="s">
        <v>104</v>
      </c>
      <c r="F123" s="53" t="s">
        <v>105</v>
      </c>
      <c r="G123" s="54"/>
      <c r="H123" s="52"/>
      <c r="I123" s="55"/>
      <c r="J123" s="56"/>
      <c r="K123" s="56"/>
      <c r="L123" s="56"/>
      <c r="M123" s="57"/>
    </row>
    <row r="124" spans="4:13" ht="15.75" x14ac:dyDescent="0.2">
      <c r="D124" s="63" t="s">
        <v>690</v>
      </c>
      <c r="E124" s="64" t="s">
        <v>106</v>
      </c>
      <c r="F124" s="65" t="s">
        <v>390</v>
      </c>
      <c r="G124" s="66"/>
      <c r="H124" s="64"/>
      <c r="I124" s="67"/>
      <c r="J124" s="68"/>
      <c r="K124" s="68"/>
      <c r="L124" s="68"/>
      <c r="M124" s="69"/>
    </row>
    <row r="125" spans="4:13" ht="15.75" x14ac:dyDescent="0.2">
      <c r="D125" s="70" t="s">
        <v>691</v>
      </c>
      <c r="E125" s="71" t="s">
        <v>107</v>
      </c>
      <c r="F125" s="72" t="s">
        <v>108</v>
      </c>
      <c r="G125" s="73"/>
      <c r="H125" s="73"/>
      <c r="I125" s="74"/>
      <c r="J125" s="75"/>
      <c r="K125" s="75"/>
      <c r="L125" s="75"/>
      <c r="M125" s="76"/>
    </row>
    <row r="126" spans="4:13" x14ac:dyDescent="0.2">
      <c r="D126" s="46" t="s">
        <v>692</v>
      </c>
      <c r="E126" s="38" t="s">
        <v>109</v>
      </c>
      <c r="F126" s="77" t="s">
        <v>110</v>
      </c>
      <c r="G126" s="48"/>
      <c r="H126" s="48"/>
      <c r="I126" s="33" t="s">
        <v>578</v>
      </c>
      <c r="J126" s="34"/>
      <c r="K126" s="34"/>
      <c r="L126" s="34"/>
      <c r="M126" s="186"/>
    </row>
    <row r="127" spans="4:13" ht="15.75" x14ac:dyDescent="0.2">
      <c r="D127" s="46" t="s">
        <v>693</v>
      </c>
      <c r="E127" s="38" t="s">
        <v>111</v>
      </c>
      <c r="F127" s="77" t="s">
        <v>112</v>
      </c>
      <c r="G127" s="48" t="s">
        <v>14</v>
      </c>
      <c r="H127" s="48" t="s">
        <v>36</v>
      </c>
      <c r="I127" s="41">
        <v>1</v>
      </c>
      <c r="J127" s="78"/>
      <c r="K127" s="78"/>
      <c r="L127" s="78"/>
      <c r="M127" s="79"/>
    </row>
    <row r="128" spans="4:13" x14ac:dyDescent="0.2">
      <c r="D128" s="46" t="s">
        <v>694</v>
      </c>
      <c r="E128" s="38" t="s">
        <v>113</v>
      </c>
      <c r="F128" s="80" t="s">
        <v>114</v>
      </c>
      <c r="G128" s="81"/>
      <c r="H128" s="81"/>
      <c r="I128" s="33" t="s">
        <v>578</v>
      </c>
      <c r="J128" s="34"/>
      <c r="K128" s="34"/>
      <c r="L128" s="34"/>
      <c r="M128" s="186"/>
    </row>
    <row r="129" spans="4:13" ht="30" x14ac:dyDescent="0.2">
      <c r="D129" s="46" t="s">
        <v>695</v>
      </c>
      <c r="E129" s="38" t="s">
        <v>115</v>
      </c>
      <c r="F129" s="77" t="s">
        <v>116</v>
      </c>
      <c r="G129" s="48" t="s">
        <v>14</v>
      </c>
      <c r="H129" s="48" t="s">
        <v>36</v>
      </c>
      <c r="I129" s="33">
        <v>1</v>
      </c>
      <c r="J129" s="34"/>
      <c r="K129" s="34"/>
      <c r="L129" s="34"/>
      <c r="M129" s="186"/>
    </row>
    <row r="130" spans="4:13" ht="15.75" x14ac:dyDescent="0.2">
      <c r="D130" s="46" t="s">
        <v>696</v>
      </c>
      <c r="E130" s="38" t="s">
        <v>117</v>
      </c>
      <c r="F130" s="77" t="s">
        <v>118</v>
      </c>
      <c r="G130" s="48"/>
      <c r="H130" s="48"/>
      <c r="I130" s="41" t="s">
        <v>578</v>
      </c>
      <c r="J130" s="78"/>
      <c r="K130" s="78"/>
      <c r="L130" s="78"/>
      <c r="M130" s="79"/>
    </row>
    <row r="131" spans="4:13" x14ac:dyDescent="0.2">
      <c r="D131" s="46" t="s">
        <v>697</v>
      </c>
      <c r="E131" s="38" t="s">
        <v>119</v>
      </c>
      <c r="F131" s="77" t="s">
        <v>120</v>
      </c>
      <c r="G131" s="48" t="s">
        <v>14</v>
      </c>
      <c r="H131" s="48" t="s">
        <v>39</v>
      </c>
      <c r="I131" s="33">
        <v>62.099999999999994</v>
      </c>
      <c r="J131" s="34"/>
      <c r="K131" s="34"/>
      <c r="L131" s="34"/>
      <c r="M131" s="186"/>
    </row>
    <row r="132" spans="4:13" x14ac:dyDescent="0.2">
      <c r="D132" s="46" t="s">
        <v>698</v>
      </c>
      <c r="E132" s="38" t="s">
        <v>121</v>
      </c>
      <c r="F132" s="77" t="s">
        <v>122</v>
      </c>
      <c r="G132" s="48" t="s">
        <v>14</v>
      </c>
      <c r="H132" s="48" t="s">
        <v>39</v>
      </c>
      <c r="I132" s="33">
        <v>2.2999999999999998</v>
      </c>
      <c r="J132" s="34"/>
      <c r="K132" s="34"/>
      <c r="L132" s="34"/>
      <c r="M132" s="186"/>
    </row>
    <row r="133" spans="4:13" x14ac:dyDescent="0.2">
      <c r="D133" s="46" t="s">
        <v>699</v>
      </c>
      <c r="E133" s="38" t="s">
        <v>123</v>
      </c>
      <c r="F133" s="77" t="s">
        <v>124</v>
      </c>
      <c r="G133" s="48" t="s">
        <v>14</v>
      </c>
      <c r="H133" s="48" t="s">
        <v>39</v>
      </c>
      <c r="I133" s="33">
        <v>16.226499999999998</v>
      </c>
      <c r="J133" s="34"/>
      <c r="K133" s="34"/>
      <c r="L133" s="34"/>
      <c r="M133" s="186"/>
    </row>
    <row r="134" spans="4:13" x14ac:dyDescent="0.2">
      <c r="D134" s="46" t="s">
        <v>700</v>
      </c>
      <c r="E134" s="38" t="s">
        <v>125</v>
      </c>
      <c r="F134" s="77" t="s">
        <v>126</v>
      </c>
      <c r="G134" s="48" t="s">
        <v>14</v>
      </c>
      <c r="H134" s="48" t="s">
        <v>36</v>
      </c>
      <c r="I134" s="33">
        <v>2</v>
      </c>
      <c r="J134" s="34"/>
      <c r="K134" s="34"/>
      <c r="L134" s="34"/>
      <c r="M134" s="186"/>
    </row>
    <row r="135" spans="4:13" x14ac:dyDescent="0.2">
      <c r="D135" s="46" t="s">
        <v>701</v>
      </c>
      <c r="E135" s="38" t="s">
        <v>127</v>
      </c>
      <c r="F135" s="77" t="s">
        <v>128</v>
      </c>
      <c r="G135" s="48" t="s">
        <v>14</v>
      </c>
      <c r="H135" s="48" t="s">
        <v>36</v>
      </c>
      <c r="I135" s="33">
        <v>1</v>
      </c>
      <c r="J135" s="34"/>
      <c r="K135" s="34"/>
      <c r="L135" s="34"/>
      <c r="M135" s="186"/>
    </row>
    <row r="136" spans="4:13" x14ac:dyDescent="0.2">
      <c r="D136" s="46" t="s">
        <v>702</v>
      </c>
      <c r="E136" s="38" t="s">
        <v>129</v>
      </c>
      <c r="F136" s="77" t="s">
        <v>130</v>
      </c>
      <c r="G136" s="48" t="s">
        <v>14</v>
      </c>
      <c r="H136" s="48" t="s">
        <v>36</v>
      </c>
      <c r="I136" s="33">
        <v>1</v>
      </c>
      <c r="J136" s="34"/>
      <c r="K136" s="34"/>
      <c r="L136" s="34"/>
      <c r="M136" s="186"/>
    </row>
    <row r="137" spans="4:13" ht="15.75" x14ac:dyDescent="0.2">
      <c r="D137" s="63" t="s">
        <v>703</v>
      </c>
      <c r="E137" s="64" t="s">
        <v>131</v>
      </c>
      <c r="F137" s="65" t="s">
        <v>132</v>
      </c>
      <c r="G137" s="66"/>
      <c r="H137" s="64"/>
      <c r="I137" s="67"/>
      <c r="J137" s="68"/>
      <c r="K137" s="68"/>
      <c r="L137" s="68"/>
      <c r="M137" s="69"/>
    </row>
    <row r="138" spans="4:13" ht="15.75" x14ac:dyDescent="0.2">
      <c r="D138" s="70" t="s">
        <v>704</v>
      </c>
      <c r="E138" s="71" t="s">
        <v>133</v>
      </c>
      <c r="F138" s="72" t="s">
        <v>134</v>
      </c>
      <c r="G138" s="73"/>
      <c r="H138" s="73"/>
      <c r="I138" s="74"/>
      <c r="J138" s="75"/>
      <c r="K138" s="75"/>
      <c r="L138" s="75"/>
      <c r="M138" s="76"/>
    </row>
    <row r="139" spans="4:13" ht="30" x14ac:dyDescent="0.2">
      <c r="D139" s="46" t="s">
        <v>705</v>
      </c>
      <c r="E139" s="38" t="s">
        <v>135</v>
      </c>
      <c r="F139" s="77" t="s">
        <v>136</v>
      </c>
      <c r="G139" s="48" t="s">
        <v>14</v>
      </c>
      <c r="H139" s="48" t="s">
        <v>36</v>
      </c>
      <c r="I139" s="33">
        <v>1</v>
      </c>
      <c r="J139" s="34"/>
      <c r="K139" s="34"/>
      <c r="L139" s="34"/>
      <c r="M139" s="186"/>
    </row>
    <row r="140" spans="4:13" x14ac:dyDescent="0.2">
      <c r="D140" s="46" t="s">
        <v>706</v>
      </c>
      <c r="E140" s="38" t="s">
        <v>137</v>
      </c>
      <c r="F140" s="77" t="s">
        <v>138</v>
      </c>
      <c r="G140" s="48" t="s">
        <v>14</v>
      </c>
      <c r="H140" s="48" t="s">
        <v>39</v>
      </c>
      <c r="I140" s="33">
        <v>70.5</v>
      </c>
      <c r="J140" s="34"/>
      <c r="K140" s="34"/>
      <c r="L140" s="34"/>
      <c r="M140" s="186"/>
    </row>
    <row r="141" spans="4:13" x14ac:dyDescent="0.2">
      <c r="D141" s="46" t="s">
        <v>707</v>
      </c>
      <c r="E141" s="38" t="s">
        <v>139</v>
      </c>
      <c r="F141" s="77" t="s">
        <v>140</v>
      </c>
      <c r="G141" s="48" t="s">
        <v>14</v>
      </c>
      <c r="H141" s="48" t="s">
        <v>36</v>
      </c>
      <c r="I141" s="33">
        <v>4</v>
      </c>
      <c r="J141" s="34"/>
      <c r="K141" s="34"/>
      <c r="L141" s="34"/>
      <c r="M141" s="186"/>
    </row>
    <row r="142" spans="4:13" x14ac:dyDescent="0.2">
      <c r="D142" s="46" t="s">
        <v>708</v>
      </c>
      <c r="E142" s="38" t="s">
        <v>141</v>
      </c>
      <c r="F142" s="77" t="s">
        <v>142</v>
      </c>
      <c r="G142" s="48" t="s">
        <v>14</v>
      </c>
      <c r="H142" s="48" t="s">
        <v>36</v>
      </c>
      <c r="I142" s="33">
        <v>1</v>
      </c>
      <c r="J142" s="34"/>
      <c r="K142" s="34"/>
      <c r="L142" s="34"/>
      <c r="M142" s="186"/>
    </row>
    <row r="143" spans="4:13" ht="15.75" x14ac:dyDescent="0.2">
      <c r="D143" s="63" t="s">
        <v>709</v>
      </c>
      <c r="E143" s="64" t="s">
        <v>143</v>
      </c>
      <c r="F143" s="65" t="s">
        <v>391</v>
      </c>
      <c r="G143" s="66"/>
      <c r="H143" s="64"/>
      <c r="I143" s="67"/>
      <c r="J143" s="68"/>
      <c r="K143" s="68"/>
      <c r="L143" s="68"/>
      <c r="M143" s="69"/>
    </row>
    <row r="144" spans="4:13" x14ac:dyDescent="0.2">
      <c r="D144" s="46" t="s">
        <v>710</v>
      </c>
      <c r="E144" s="38" t="s">
        <v>144</v>
      </c>
      <c r="F144" s="82" t="s">
        <v>145</v>
      </c>
      <c r="G144" s="43" t="s">
        <v>14</v>
      </c>
      <c r="H144" s="43" t="s">
        <v>39</v>
      </c>
      <c r="I144" s="41">
        <v>245</v>
      </c>
      <c r="J144" s="34"/>
      <c r="K144" s="34"/>
      <c r="L144" s="42"/>
      <c r="M144" s="186"/>
    </row>
    <row r="145" spans="4:13" x14ac:dyDescent="0.2">
      <c r="D145" s="46" t="s">
        <v>711</v>
      </c>
      <c r="E145" s="38" t="s">
        <v>146</v>
      </c>
      <c r="F145" s="82" t="s">
        <v>147</v>
      </c>
      <c r="G145" s="48" t="s">
        <v>14</v>
      </c>
      <c r="H145" s="48" t="s">
        <v>148</v>
      </c>
      <c r="I145" s="33">
        <v>22</v>
      </c>
      <c r="J145" s="34"/>
      <c r="K145" s="34"/>
      <c r="L145" s="34"/>
      <c r="M145" s="186"/>
    </row>
    <row r="146" spans="4:13" x14ac:dyDescent="0.2">
      <c r="D146" s="46" t="s">
        <v>712</v>
      </c>
      <c r="E146" s="38" t="s">
        <v>149</v>
      </c>
      <c r="F146" s="82" t="s">
        <v>150</v>
      </c>
      <c r="G146" s="43" t="s">
        <v>14</v>
      </c>
      <c r="H146" s="43" t="s">
        <v>39</v>
      </c>
      <c r="I146" s="41">
        <v>26.45</v>
      </c>
      <c r="J146" s="34"/>
      <c r="K146" s="34"/>
      <c r="L146" s="42"/>
      <c r="M146" s="186"/>
    </row>
    <row r="147" spans="4:13" ht="45" x14ac:dyDescent="0.2">
      <c r="D147" s="46" t="s">
        <v>713</v>
      </c>
      <c r="E147" s="38" t="s">
        <v>151</v>
      </c>
      <c r="F147" s="82" t="s">
        <v>152</v>
      </c>
      <c r="G147" s="48" t="s">
        <v>14</v>
      </c>
      <c r="H147" s="48" t="s">
        <v>39</v>
      </c>
      <c r="I147" s="33">
        <v>118</v>
      </c>
      <c r="J147" s="34"/>
      <c r="K147" s="34"/>
      <c r="L147" s="34"/>
      <c r="M147" s="186"/>
    </row>
    <row r="148" spans="4:13" x14ac:dyDescent="0.2">
      <c r="D148" s="46" t="s">
        <v>714</v>
      </c>
      <c r="E148" s="38" t="s">
        <v>153</v>
      </c>
      <c r="F148" s="82" t="s">
        <v>154</v>
      </c>
      <c r="G148" s="48"/>
      <c r="H148" s="48"/>
      <c r="I148" s="33" t="s">
        <v>578</v>
      </c>
      <c r="J148" s="34"/>
      <c r="K148" s="34"/>
      <c r="L148" s="34"/>
      <c r="M148" s="186"/>
    </row>
    <row r="149" spans="4:13" ht="15.75" x14ac:dyDescent="0.2">
      <c r="D149" s="51" t="s">
        <v>716</v>
      </c>
      <c r="E149" s="52" t="s">
        <v>157</v>
      </c>
      <c r="F149" s="53" t="s">
        <v>158</v>
      </c>
      <c r="G149" s="54"/>
      <c r="H149" s="52"/>
      <c r="I149" s="84"/>
      <c r="J149" s="56"/>
      <c r="K149" s="56"/>
      <c r="L149" s="56"/>
      <c r="M149" s="57"/>
    </row>
    <row r="150" spans="4:13" x14ac:dyDescent="0.2">
      <c r="D150" s="29" t="s">
        <v>717</v>
      </c>
      <c r="E150" s="38" t="s">
        <v>159</v>
      </c>
      <c r="F150" s="58" t="s">
        <v>160</v>
      </c>
      <c r="G150" s="59" t="s">
        <v>14</v>
      </c>
      <c r="H150" s="59" t="s">
        <v>36</v>
      </c>
      <c r="I150" s="33">
        <v>5</v>
      </c>
      <c r="J150" s="34"/>
      <c r="K150" s="34"/>
      <c r="L150" s="34"/>
      <c r="M150" s="186"/>
    </row>
    <row r="151" spans="4:13" x14ac:dyDescent="0.2">
      <c r="D151" s="29" t="s">
        <v>718</v>
      </c>
      <c r="E151" s="38" t="s">
        <v>161</v>
      </c>
      <c r="F151" s="58" t="s">
        <v>162</v>
      </c>
      <c r="G151" s="59" t="s">
        <v>14</v>
      </c>
      <c r="H151" s="59" t="s">
        <v>36</v>
      </c>
      <c r="I151" s="33">
        <v>2</v>
      </c>
      <c r="J151" s="34"/>
      <c r="K151" s="34"/>
      <c r="L151" s="34"/>
      <c r="M151" s="186"/>
    </row>
    <row r="152" spans="4:13" x14ac:dyDescent="0.2">
      <c r="D152" s="29" t="s">
        <v>719</v>
      </c>
      <c r="E152" s="38" t="s">
        <v>163</v>
      </c>
      <c r="F152" s="58" t="s">
        <v>164</v>
      </c>
      <c r="G152" s="59" t="s">
        <v>14</v>
      </c>
      <c r="H152" s="59" t="s">
        <v>36</v>
      </c>
      <c r="I152" s="33">
        <v>6</v>
      </c>
      <c r="J152" s="34"/>
      <c r="K152" s="34"/>
      <c r="L152" s="34"/>
      <c r="M152" s="186"/>
    </row>
    <row r="153" spans="4:13" ht="15.75" x14ac:dyDescent="0.2">
      <c r="D153" s="51" t="s">
        <v>721</v>
      </c>
      <c r="E153" s="52" t="s">
        <v>165</v>
      </c>
      <c r="F153" s="53" t="s">
        <v>166</v>
      </c>
      <c r="G153" s="54"/>
      <c r="H153" s="52"/>
      <c r="I153" s="84"/>
      <c r="J153" s="56"/>
      <c r="K153" s="56"/>
      <c r="L153" s="56"/>
      <c r="M153" s="57"/>
    </row>
    <row r="154" spans="4:13" x14ac:dyDescent="0.2">
      <c r="D154" s="50" t="s">
        <v>720</v>
      </c>
      <c r="E154" s="49" t="s">
        <v>167</v>
      </c>
      <c r="F154" s="85" t="s">
        <v>168</v>
      </c>
      <c r="G154" s="43" t="s">
        <v>14</v>
      </c>
      <c r="H154" s="43" t="s">
        <v>15</v>
      </c>
      <c r="I154" s="41">
        <v>1</v>
      </c>
      <c r="J154" s="34"/>
      <c r="K154" s="34"/>
      <c r="L154" s="42"/>
      <c r="M154" s="186"/>
    </row>
    <row r="155" spans="4:13" x14ac:dyDescent="0.2">
      <c r="D155" s="50" t="s">
        <v>722</v>
      </c>
      <c r="E155" s="49" t="s">
        <v>169</v>
      </c>
      <c r="F155" s="85" t="s">
        <v>170</v>
      </c>
      <c r="G155" s="43" t="s">
        <v>14</v>
      </c>
      <c r="H155" s="43" t="s">
        <v>36</v>
      </c>
      <c r="I155" s="41">
        <v>2</v>
      </c>
      <c r="J155" s="34"/>
      <c r="K155" s="34"/>
      <c r="L155" s="42"/>
      <c r="M155" s="186"/>
    </row>
    <row r="156" spans="4:13" ht="31.5" x14ac:dyDescent="0.2">
      <c r="D156" s="22" t="s">
        <v>76</v>
      </c>
      <c r="E156" s="23" t="s">
        <v>171</v>
      </c>
      <c r="F156" s="24" t="s">
        <v>172</v>
      </c>
      <c r="G156" s="25"/>
      <c r="H156" s="86"/>
      <c r="I156" s="87"/>
      <c r="J156" s="88"/>
      <c r="K156" s="88"/>
      <c r="L156" s="88"/>
      <c r="M156" s="89"/>
    </row>
    <row r="157" spans="4:13" ht="15.75" x14ac:dyDescent="0.2">
      <c r="D157" s="51" t="s">
        <v>78</v>
      </c>
      <c r="E157" s="52" t="s">
        <v>173</v>
      </c>
      <c r="F157" s="53" t="s">
        <v>174</v>
      </c>
      <c r="G157" s="54"/>
      <c r="H157" s="52"/>
      <c r="I157" s="84"/>
      <c r="J157" s="56"/>
      <c r="K157" s="56"/>
      <c r="L157" s="56"/>
      <c r="M157" s="57"/>
    </row>
    <row r="158" spans="4:13" x14ac:dyDescent="0.2">
      <c r="D158" s="29" t="s">
        <v>80</v>
      </c>
      <c r="E158" s="38" t="s">
        <v>175</v>
      </c>
      <c r="F158" s="58" t="s">
        <v>176</v>
      </c>
      <c r="G158" s="59" t="s">
        <v>14</v>
      </c>
      <c r="H158" s="59" t="s">
        <v>44</v>
      </c>
      <c r="I158" s="33">
        <v>1.3</v>
      </c>
      <c r="J158" s="34"/>
      <c r="K158" s="34"/>
      <c r="L158" s="34"/>
      <c r="M158" s="186"/>
    </row>
    <row r="159" spans="4:13" x14ac:dyDescent="0.2">
      <c r="D159" s="29" t="s">
        <v>723</v>
      </c>
      <c r="E159" s="38" t="s">
        <v>177</v>
      </c>
      <c r="F159" s="58" t="s">
        <v>178</v>
      </c>
      <c r="G159" s="59" t="s">
        <v>14</v>
      </c>
      <c r="H159" s="59" t="s">
        <v>44</v>
      </c>
      <c r="I159" s="33">
        <v>1.3</v>
      </c>
      <c r="J159" s="34"/>
      <c r="K159" s="34"/>
      <c r="L159" s="34"/>
      <c r="M159" s="186"/>
    </row>
    <row r="160" spans="4:13" ht="15.75" x14ac:dyDescent="0.2">
      <c r="D160" s="29" t="s">
        <v>724</v>
      </c>
      <c r="E160" s="38" t="s">
        <v>581</v>
      </c>
      <c r="F160" s="60" t="s">
        <v>179</v>
      </c>
      <c r="G160" s="48" t="s">
        <v>14</v>
      </c>
      <c r="H160" s="48" t="s">
        <v>44</v>
      </c>
      <c r="I160" s="33">
        <v>0.48599999999999993</v>
      </c>
      <c r="J160" s="34"/>
      <c r="K160" s="34"/>
      <c r="L160" s="90"/>
      <c r="M160" s="186"/>
    </row>
    <row r="161" spans="4:13" ht="15.75" x14ac:dyDescent="0.2">
      <c r="D161" s="29" t="s">
        <v>725</v>
      </c>
      <c r="E161" s="38" t="s">
        <v>180</v>
      </c>
      <c r="F161" s="60" t="s">
        <v>181</v>
      </c>
      <c r="G161" s="48" t="s">
        <v>14</v>
      </c>
      <c r="H161" s="48" t="s">
        <v>33</v>
      </c>
      <c r="I161" s="33">
        <v>12</v>
      </c>
      <c r="J161" s="34"/>
      <c r="K161" s="34"/>
      <c r="L161" s="90"/>
      <c r="M161" s="186"/>
    </row>
    <row r="162" spans="4:13" ht="15.75" x14ac:dyDescent="0.2">
      <c r="D162" s="100" t="s">
        <v>726</v>
      </c>
      <c r="E162" s="120" t="s">
        <v>182</v>
      </c>
      <c r="F162" s="94" t="s">
        <v>183</v>
      </c>
      <c r="G162" s="121"/>
      <c r="H162" s="121"/>
      <c r="I162" s="122"/>
      <c r="J162" s="123"/>
      <c r="K162" s="123"/>
      <c r="L162" s="123"/>
      <c r="M162" s="124"/>
    </row>
    <row r="163" spans="4:13" ht="15.75" x14ac:dyDescent="0.2">
      <c r="D163" s="46" t="s">
        <v>727</v>
      </c>
      <c r="E163" s="38" t="s">
        <v>395</v>
      </c>
      <c r="F163" s="82" t="s">
        <v>184</v>
      </c>
      <c r="G163" s="48" t="s">
        <v>14</v>
      </c>
      <c r="H163" s="48" t="s">
        <v>39</v>
      </c>
      <c r="I163" s="33">
        <v>7.2</v>
      </c>
      <c r="J163" s="34"/>
      <c r="K163" s="34"/>
      <c r="L163" s="90"/>
      <c r="M163" s="186"/>
    </row>
    <row r="164" spans="4:13" ht="15.75" x14ac:dyDescent="0.2">
      <c r="D164" s="51" t="s">
        <v>84</v>
      </c>
      <c r="E164" s="52" t="s">
        <v>185</v>
      </c>
      <c r="F164" s="53" t="s">
        <v>186</v>
      </c>
      <c r="G164" s="54"/>
      <c r="H164" s="52"/>
      <c r="I164" s="84"/>
      <c r="J164" s="56"/>
      <c r="K164" s="56"/>
      <c r="L164" s="56"/>
      <c r="M164" s="57"/>
    </row>
    <row r="165" spans="4:13" ht="15.75" x14ac:dyDescent="0.2">
      <c r="D165" s="92" t="s">
        <v>728</v>
      </c>
      <c r="E165" s="93" t="s">
        <v>187</v>
      </c>
      <c r="F165" s="94" t="s">
        <v>188</v>
      </c>
      <c r="G165" s="95"/>
      <c r="H165" s="96"/>
      <c r="I165" s="97"/>
      <c r="J165" s="98"/>
      <c r="K165" s="98"/>
      <c r="L165" s="98"/>
      <c r="M165" s="99"/>
    </row>
    <row r="166" spans="4:13" ht="45" x14ac:dyDescent="0.2">
      <c r="D166" s="50" t="s">
        <v>729</v>
      </c>
      <c r="E166" s="49" t="s">
        <v>189</v>
      </c>
      <c r="F166" s="83" t="s">
        <v>190</v>
      </c>
      <c r="G166" s="43" t="s">
        <v>14</v>
      </c>
      <c r="H166" s="43" t="s">
        <v>33</v>
      </c>
      <c r="I166" s="41">
        <v>295</v>
      </c>
      <c r="J166" s="34"/>
      <c r="K166" s="34"/>
      <c r="L166" s="42"/>
      <c r="M166" s="186"/>
    </row>
    <row r="167" spans="4:13" ht="45" x14ac:dyDescent="0.2">
      <c r="D167" s="50" t="s">
        <v>730</v>
      </c>
      <c r="E167" s="49" t="s">
        <v>191</v>
      </c>
      <c r="F167" s="83" t="s">
        <v>192</v>
      </c>
      <c r="G167" s="43"/>
      <c r="H167" s="43"/>
      <c r="I167" s="41" t="s">
        <v>578</v>
      </c>
      <c r="J167" s="34"/>
      <c r="K167" s="34"/>
      <c r="L167" s="42"/>
      <c r="M167" s="186"/>
    </row>
    <row r="168" spans="4:13" x14ac:dyDescent="0.2">
      <c r="D168" s="50" t="s">
        <v>731</v>
      </c>
      <c r="E168" s="49" t="s">
        <v>193</v>
      </c>
      <c r="F168" s="83" t="s">
        <v>194</v>
      </c>
      <c r="G168" s="43" t="s">
        <v>14</v>
      </c>
      <c r="H168" s="43" t="s">
        <v>33</v>
      </c>
      <c r="I168" s="41">
        <v>19</v>
      </c>
      <c r="J168" s="34"/>
      <c r="K168" s="34"/>
      <c r="L168" s="42"/>
      <c r="M168" s="186"/>
    </row>
    <row r="169" spans="4:13" x14ac:dyDescent="0.2">
      <c r="D169" s="50" t="s">
        <v>732</v>
      </c>
      <c r="E169" s="49" t="s">
        <v>195</v>
      </c>
      <c r="F169" s="83" t="s">
        <v>196</v>
      </c>
      <c r="G169" s="43" t="s">
        <v>14</v>
      </c>
      <c r="H169" s="43" t="s">
        <v>39</v>
      </c>
      <c r="I169" s="41">
        <v>55</v>
      </c>
      <c r="J169" s="34"/>
      <c r="K169" s="34"/>
      <c r="L169" s="42"/>
      <c r="M169" s="186"/>
    </row>
    <row r="170" spans="4:13" ht="15.75" x14ac:dyDescent="0.2">
      <c r="D170" s="51" t="s">
        <v>96</v>
      </c>
      <c r="E170" s="52" t="s">
        <v>197</v>
      </c>
      <c r="F170" s="53" t="s">
        <v>198</v>
      </c>
      <c r="G170" s="54"/>
      <c r="H170" s="52"/>
      <c r="I170" s="84"/>
      <c r="J170" s="56"/>
      <c r="K170" s="56"/>
      <c r="L170" s="56"/>
      <c r="M170" s="57"/>
    </row>
    <row r="171" spans="4:13" x14ac:dyDescent="0.2">
      <c r="D171" s="29" t="s">
        <v>98</v>
      </c>
      <c r="E171" s="38" t="s">
        <v>199</v>
      </c>
      <c r="F171" s="58" t="s">
        <v>200</v>
      </c>
      <c r="G171" s="59" t="s">
        <v>14</v>
      </c>
      <c r="H171" s="59" t="s">
        <v>33</v>
      </c>
      <c r="I171" s="33">
        <v>8.76</v>
      </c>
      <c r="J171" s="34"/>
      <c r="K171" s="34"/>
      <c r="L171" s="34"/>
      <c r="M171" s="186"/>
    </row>
    <row r="172" spans="4:13" x14ac:dyDescent="0.2">
      <c r="D172" s="29" t="s">
        <v>733</v>
      </c>
      <c r="E172" s="38" t="s">
        <v>201</v>
      </c>
      <c r="F172" s="58" t="s">
        <v>202</v>
      </c>
      <c r="G172" s="59"/>
      <c r="H172" s="59"/>
      <c r="I172" s="33" t="s">
        <v>578</v>
      </c>
      <c r="J172" s="34"/>
      <c r="K172" s="34"/>
      <c r="L172" s="34"/>
      <c r="M172" s="186"/>
    </row>
    <row r="173" spans="4:13" x14ac:dyDescent="0.2">
      <c r="D173" s="29" t="s">
        <v>734</v>
      </c>
      <c r="E173" s="38" t="s">
        <v>203</v>
      </c>
      <c r="F173" s="60" t="s">
        <v>204</v>
      </c>
      <c r="G173" s="59" t="s">
        <v>14</v>
      </c>
      <c r="H173" s="48" t="s">
        <v>33</v>
      </c>
      <c r="I173" s="33">
        <v>25.9</v>
      </c>
      <c r="J173" s="34"/>
      <c r="K173" s="34"/>
      <c r="L173" s="34"/>
      <c r="M173" s="186"/>
    </row>
    <row r="174" spans="4:13" x14ac:dyDescent="0.2">
      <c r="D174" s="29" t="s">
        <v>735</v>
      </c>
      <c r="E174" s="38" t="s">
        <v>205</v>
      </c>
      <c r="F174" s="60" t="s">
        <v>206</v>
      </c>
      <c r="G174" s="48" t="s">
        <v>14</v>
      </c>
      <c r="H174" s="48" t="s">
        <v>33</v>
      </c>
      <c r="I174" s="33">
        <v>11.4</v>
      </c>
      <c r="J174" s="34"/>
      <c r="K174" s="34"/>
      <c r="L174" s="34"/>
      <c r="M174" s="186"/>
    </row>
    <row r="175" spans="4:13" ht="15.75" x14ac:dyDescent="0.2">
      <c r="D175" s="29" t="s">
        <v>736</v>
      </c>
      <c r="E175" s="38" t="s">
        <v>207</v>
      </c>
      <c r="F175" s="60" t="s">
        <v>208</v>
      </c>
      <c r="G175" s="48" t="s">
        <v>14</v>
      </c>
      <c r="H175" s="48" t="s">
        <v>44</v>
      </c>
      <c r="I175" s="33">
        <v>3.24</v>
      </c>
      <c r="J175" s="34"/>
      <c r="K175" s="34"/>
      <c r="L175" s="90"/>
      <c r="M175" s="186"/>
    </row>
    <row r="176" spans="4:13" x14ac:dyDescent="0.2">
      <c r="D176" s="29" t="s">
        <v>737</v>
      </c>
      <c r="E176" s="38" t="s">
        <v>209</v>
      </c>
      <c r="F176" s="60" t="s">
        <v>210</v>
      </c>
      <c r="G176" s="48" t="s">
        <v>14</v>
      </c>
      <c r="H176" s="48" t="s">
        <v>15</v>
      </c>
      <c r="I176" s="33">
        <v>1</v>
      </c>
      <c r="J176" s="34"/>
      <c r="K176" s="34"/>
      <c r="L176" s="34"/>
      <c r="M176" s="186"/>
    </row>
    <row r="177" spans="4:13" ht="15.75" x14ac:dyDescent="0.2">
      <c r="D177" s="51" t="s">
        <v>738</v>
      </c>
      <c r="E177" s="52" t="s">
        <v>211</v>
      </c>
      <c r="F177" s="53" t="s">
        <v>212</v>
      </c>
      <c r="G177" s="54"/>
      <c r="H177" s="52"/>
      <c r="I177" s="84"/>
      <c r="J177" s="56"/>
      <c r="K177" s="56"/>
      <c r="L177" s="56"/>
      <c r="M177" s="57"/>
    </row>
    <row r="178" spans="4:13" x14ac:dyDescent="0.2">
      <c r="D178" s="50" t="s">
        <v>739</v>
      </c>
      <c r="E178" s="49" t="s">
        <v>213</v>
      </c>
      <c r="F178" s="60" t="s">
        <v>214</v>
      </c>
      <c r="G178" s="48" t="s">
        <v>14</v>
      </c>
      <c r="H178" s="48" t="s">
        <v>33</v>
      </c>
      <c r="I178" s="33">
        <v>48.6</v>
      </c>
      <c r="J178" s="34"/>
      <c r="K178" s="34"/>
      <c r="L178" s="34"/>
      <c r="M178" s="186"/>
    </row>
    <row r="179" spans="4:13" x14ac:dyDescent="0.2">
      <c r="D179" s="50" t="s">
        <v>740</v>
      </c>
      <c r="E179" s="49" t="s">
        <v>215</v>
      </c>
      <c r="F179" s="60" t="s">
        <v>216</v>
      </c>
      <c r="G179" s="48" t="s">
        <v>14</v>
      </c>
      <c r="H179" s="48" t="s">
        <v>33</v>
      </c>
      <c r="I179" s="33">
        <v>220.5</v>
      </c>
      <c r="J179" s="34"/>
      <c r="K179" s="34"/>
      <c r="L179" s="34"/>
      <c r="M179" s="186"/>
    </row>
    <row r="180" spans="4:13" x14ac:dyDescent="0.2">
      <c r="D180" s="50" t="s">
        <v>741</v>
      </c>
      <c r="E180" s="49" t="s">
        <v>217</v>
      </c>
      <c r="F180" s="60" t="s">
        <v>218</v>
      </c>
      <c r="G180" s="48" t="s">
        <v>14</v>
      </c>
      <c r="H180" s="48" t="s">
        <v>33</v>
      </c>
      <c r="I180" s="33">
        <v>50.75</v>
      </c>
      <c r="J180" s="34"/>
      <c r="K180" s="34"/>
      <c r="L180" s="34"/>
      <c r="M180" s="186"/>
    </row>
    <row r="181" spans="4:13" ht="15.75" x14ac:dyDescent="0.2">
      <c r="D181" s="51" t="s">
        <v>742</v>
      </c>
      <c r="E181" s="52" t="s">
        <v>219</v>
      </c>
      <c r="F181" s="53" t="s">
        <v>220</v>
      </c>
      <c r="G181" s="54"/>
      <c r="H181" s="52"/>
      <c r="I181" s="84"/>
      <c r="J181" s="56"/>
      <c r="K181" s="56"/>
      <c r="L181" s="56"/>
      <c r="M181" s="57"/>
    </row>
    <row r="182" spans="4:13" x14ac:dyDescent="0.2">
      <c r="D182" s="29" t="s">
        <v>743</v>
      </c>
      <c r="E182" s="38" t="s">
        <v>221</v>
      </c>
      <c r="F182" s="60" t="s">
        <v>222</v>
      </c>
      <c r="G182" s="59" t="s">
        <v>14</v>
      </c>
      <c r="H182" s="48" t="s">
        <v>33</v>
      </c>
      <c r="I182" s="33">
        <v>127.4</v>
      </c>
      <c r="J182" s="34"/>
      <c r="K182" s="34"/>
      <c r="L182" s="34"/>
      <c r="M182" s="186"/>
    </row>
    <row r="183" spans="4:13" x14ac:dyDescent="0.2">
      <c r="D183" s="29" t="s">
        <v>744</v>
      </c>
      <c r="E183" s="38" t="s">
        <v>223</v>
      </c>
      <c r="F183" s="60" t="s">
        <v>224</v>
      </c>
      <c r="G183" s="59" t="s">
        <v>14</v>
      </c>
      <c r="H183" s="48" t="s">
        <v>33</v>
      </c>
      <c r="I183" s="33">
        <v>65.5</v>
      </c>
      <c r="J183" s="34"/>
      <c r="K183" s="34"/>
      <c r="L183" s="34"/>
      <c r="M183" s="186"/>
    </row>
    <row r="184" spans="4:13" x14ac:dyDescent="0.2">
      <c r="D184" s="29" t="s">
        <v>745</v>
      </c>
      <c r="E184" s="38" t="s">
        <v>225</v>
      </c>
      <c r="F184" s="60" t="s">
        <v>226</v>
      </c>
      <c r="G184" s="59" t="s">
        <v>14</v>
      </c>
      <c r="H184" s="48" t="s">
        <v>33</v>
      </c>
      <c r="I184" s="33">
        <v>107</v>
      </c>
      <c r="J184" s="34"/>
      <c r="K184" s="34"/>
      <c r="L184" s="34"/>
      <c r="M184" s="186"/>
    </row>
    <row r="185" spans="4:13" ht="15.75" x14ac:dyDescent="0.2">
      <c r="D185" s="51" t="s">
        <v>746</v>
      </c>
      <c r="E185" s="52" t="s">
        <v>227</v>
      </c>
      <c r="F185" s="53" t="s">
        <v>228</v>
      </c>
      <c r="G185" s="54"/>
      <c r="H185" s="52"/>
      <c r="I185" s="84"/>
      <c r="J185" s="56"/>
      <c r="K185" s="56"/>
      <c r="L185" s="56"/>
      <c r="M185" s="57"/>
    </row>
    <row r="186" spans="4:13" x14ac:dyDescent="0.2">
      <c r="D186" s="29" t="s">
        <v>747</v>
      </c>
      <c r="E186" s="38" t="s">
        <v>229</v>
      </c>
      <c r="F186" s="60" t="s">
        <v>230</v>
      </c>
      <c r="G186" s="59" t="s">
        <v>14</v>
      </c>
      <c r="H186" s="48" t="s">
        <v>39</v>
      </c>
      <c r="I186" s="33">
        <v>110.9</v>
      </c>
      <c r="J186" s="34"/>
      <c r="K186" s="34"/>
      <c r="L186" s="34"/>
      <c r="M186" s="186"/>
    </row>
    <row r="187" spans="4:13" ht="15.75" x14ac:dyDescent="0.2">
      <c r="D187" s="51" t="s">
        <v>748</v>
      </c>
      <c r="E187" s="52" t="s">
        <v>231</v>
      </c>
      <c r="F187" s="53" t="s">
        <v>232</v>
      </c>
      <c r="G187" s="54"/>
      <c r="H187" s="52"/>
      <c r="I187" s="84"/>
      <c r="J187" s="56"/>
      <c r="K187" s="56"/>
      <c r="L187" s="56"/>
      <c r="M187" s="57"/>
    </row>
    <row r="188" spans="4:13" x14ac:dyDescent="0.2">
      <c r="D188" s="50" t="s">
        <v>749</v>
      </c>
      <c r="E188" s="38" t="s">
        <v>233</v>
      </c>
      <c r="F188" s="58" t="s">
        <v>234</v>
      </c>
      <c r="G188" s="59" t="s">
        <v>14</v>
      </c>
      <c r="H188" s="59" t="s">
        <v>33</v>
      </c>
      <c r="I188" s="33">
        <v>12</v>
      </c>
      <c r="J188" s="34"/>
      <c r="K188" s="34"/>
      <c r="L188" s="34"/>
      <c r="M188" s="186"/>
    </row>
    <row r="189" spans="4:13" x14ac:dyDescent="0.2">
      <c r="D189" s="50" t="s">
        <v>750</v>
      </c>
      <c r="E189" s="49" t="s">
        <v>235</v>
      </c>
      <c r="F189" s="85" t="s">
        <v>236</v>
      </c>
      <c r="G189" s="43" t="s">
        <v>14</v>
      </c>
      <c r="H189" s="43" t="s">
        <v>33</v>
      </c>
      <c r="I189" s="41">
        <v>95</v>
      </c>
      <c r="J189" s="34"/>
      <c r="K189" s="34"/>
      <c r="L189" s="42"/>
      <c r="M189" s="186"/>
    </row>
    <row r="190" spans="4:13" ht="15.75" x14ac:dyDescent="0.2">
      <c r="D190" s="51" t="s">
        <v>751</v>
      </c>
      <c r="E190" s="52" t="s">
        <v>237</v>
      </c>
      <c r="F190" s="53" t="s">
        <v>238</v>
      </c>
      <c r="G190" s="54"/>
      <c r="H190" s="52"/>
      <c r="I190" s="84"/>
      <c r="J190" s="56"/>
      <c r="K190" s="56"/>
      <c r="L190" s="56"/>
      <c r="M190" s="57"/>
    </row>
    <row r="191" spans="4:13" x14ac:dyDescent="0.2">
      <c r="D191" s="29" t="s">
        <v>752</v>
      </c>
      <c r="E191" s="38" t="s">
        <v>239</v>
      </c>
      <c r="F191" s="58" t="s">
        <v>240</v>
      </c>
      <c r="G191" s="59" t="s">
        <v>14</v>
      </c>
      <c r="H191" s="59" t="s">
        <v>33</v>
      </c>
      <c r="I191" s="33">
        <v>50.75</v>
      </c>
      <c r="J191" s="34"/>
      <c r="K191" s="34"/>
      <c r="L191" s="34"/>
      <c r="M191" s="186"/>
    </row>
    <row r="192" spans="4:13" ht="15.75" x14ac:dyDescent="0.2">
      <c r="D192" s="51" t="s">
        <v>753</v>
      </c>
      <c r="E192" s="52" t="s">
        <v>241</v>
      </c>
      <c r="F192" s="53" t="s">
        <v>242</v>
      </c>
      <c r="G192" s="54"/>
      <c r="H192" s="52"/>
      <c r="I192" s="84"/>
      <c r="J192" s="56"/>
      <c r="K192" s="56"/>
      <c r="L192" s="56"/>
      <c r="M192" s="57"/>
    </row>
    <row r="193" spans="4:13" ht="15.75" x14ac:dyDescent="0.2">
      <c r="D193" s="100" t="s">
        <v>754</v>
      </c>
      <c r="E193" s="101" t="s">
        <v>243</v>
      </c>
      <c r="F193" s="94" t="s">
        <v>244</v>
      </c>
      <c r="G193" s="102"/>
      <c r="H193" s="102"/>
      <c r="I193" s="103"/>
      <c r="J193" s="68"/>
      <c r="K193" s="68"/>
      <c r="L193" s="68"/>
      <c r="M193" s="104"/>
    </row>
    <row r="194" spans="4:13" x14ac:dyDescent="0.2">
      <c r="D194" s="29" t="s">
        <v>755</v>
      </c>
      <c r="E194" s="105" t="s">
        <v>245</v>
      </c>
      <c r="F194" s="106" t="s">
        <v>246</v>
      </c>
      <c r="G194" s="107" t="s">
        <v>14</v>
      </c>
      <c r="H194" s="107" t="s">
        <v>148</v>
      </c>
      <c r="I194" s="41">
        <v>2</v>
      </c>
      <c r="J194" s="34"/>
      <c r="K194" s="34"/>
      <c r="L194" s="42"/>
      <c r="M194" s="186"/>
    </row>
    <row r="195" spans="4:13" ht="15.75" x14ac:dyDescent="0.2">
      <c r="D195" s="100" t="s">
        <v>756</v>
      </c>
      <c r="E195" s="101" t="s">
        <v>247</v>
      </c>
      <c r="F195" s="94" t="s">
        <v>248</v>
      </c>
      <c r="G195" s="102"/>
      <c r="H195" s="102"/>
      <c r="I195" s="103"/>
      <c r="J195" s="68"/>
      <c r="K195" s="68"/>
      <c r="L195" s="68"/>
      <c r="M195" s="104"/>
    </row>
    <row r="196" spans="4:13" x14ac:dyDescent="0.2">
      <c r="D196" s="29" t="s">
        <v>757</v>
      </c>
      <c r="E196" s="105" t="s">
        <v>249</v>
      </c>
      <c r="F196" s="106" t="s">
        <v>250</v>
      </c>
      <c r="G196" s="107" t="s">
        <v>14</v>
      </c>
      <c r="H196" s="107" t="s">
        <v>148</v>
      </c>
      <c r="I196" s="33">
        <v>3</v>
      </c>
      <c r="J196" s="34"/>
      <c r="K196" s="34"/>
      <c r="L196" s="34"/>
      <c r="M196" s="186"/>
    </row>
    <row r="197" spans="4:13" ht="15.75" x14ac:dyDescent="0.2">
      <c r="D197" s="100" t="s">
        <v>758</v>
      </c>
      <c r="E197" s="101" t="s">
        <v>251</v>
      </c>
      <c r="F197" s="94" t="s">
        <v>252</v>
      </c>
      <c r="G197" s="102"/>
      <c r="H197" s="102"/>
      <c r="I197" s="103"/>
      <c r="J197" s="68"/>
      <c r="K197" s="68"/>
      <c r="L197" s="68"/>
      <c r="M197" s="104"/>
    </row>
    <row r="198" spans="4:13" x14ac:dyDescent="0.2">
      <c r="D198" s="29" t="s">
        <v>759</v>
      </c>
      <c r="E198" s="38" t="s">
        <v>253</v>
      </c>
      <c r="F198" s="108" t="s">
        <v>254</v>
      </c>
      <c r="G198" s="107" t="s">
        <v>14</v>
      </c>
      <c r="H198" s="107" t="s">
        <v>39</v>
      </c>
      <c r="I198" s="33">
        <v>2.5</v>
      </c>
      <c r="J198" s="34"/>
      <c r="K198" s="34"/>
      <c r="L198" s="34"/>
      <c r="M198" s="186"/>
    </row>
    <row r="199" spans="4:13" ht="15.75" x14ac:dyDescent="0.2">
      <c r="D199" s="100" t="s">
        <v>760</v>
      </c>
      <c r="E199" s="101" t="s">
        <v>255</v>
      </c>
      <c r="F199" s="94" t="s">
        <v>256</v>
      </c>
      <c r="G199" s="102"/>
      <c r="H199" s="102"/>
      <c r="I199" s="103"/>
      <c r="J199" s="68"/>
      <c r="K199" s="68"/>
      <c r="L199" s="68"/>
      <c r="M199" s="104"/>
    </row>
    <row r="200" spans="4:13" x14ac:dyDescent="0.2">
      <c r="D200" s="29" t="s">
        <v>761</v>
      </c>
      <c r="E200" s="38" t="s">
        <v>257</v>
      </c>
      <c r="F200" s="109" t="s">
        <v>258</v>
      </c>
      <c r="G200" s="110" t="s">
        <v>14</v>
      </c>
      <c r="H200" s="48" t="s">
        <v>36</v>
      </c>
      <c r="I200" s="33">
        <v>3</v>
      </c>
      <c r="J200" s="34"/>
      <c r="K200" s="34"/>
      <c r="L200" s="34"/>
      <c r="M200" s="186"/>
    </row>
    <row r="201" spans="4:13" ht="15.75" x14ac:dyDescent="0.2">
      <c r="D201" s="100" t="s">
        <v>762</v>
      </c>
      <c r="E201" s="101" t="s">
        <v>259</v>
      </c>
      <c r="F201" s="94" t="s">
        <v>260</v>
      </c>
      <c r="G201" s="102" t="s">
        <v>14</v>
      </c>
      <c r="H201" s="102" t="s">
        <v>36</v>
      </c>
      <c r="I201" s="103">
        <v>19</v>
      </c>
      <c r="J201" s="68"/>
      <c r="K201" s="68"/>
      <c r="L201" s="68"/>
      <c r="M201" s="187"/>
    </row>
    <row r="202" spans="4:13" ht="15.75" x14ac:dyDescent="0.2">
      <c r="D202" s="100" t="s">
        <v>763</v>
      </c>
      <c r="E202" s="101" t="s">
        <v>261</v>
      </c>
      <c r="F202" s="94" t="s">
        <v>262</v>
      </c>
      <c r="G202" s="102" t="s">
        <v>14</v>
      </c>
      <c r="H202" s="102" t="s">
        <v>36</v>
      </c>
      <c r="I202" s="103">
        <v>2</v>
      </c>
      <c r="J202" s="68"/>
      <c r="K202" s="68"/>
      <c r="L202" s="68"/>
      <c r="M202" s="187"/>
    </row>
    <row r="203" spans="4:13" ht="15.75" x14ac:dyDescent="0.2">
      <c r="D203" s="100" t="s">
        <v>764</v>
      </c>
      <c r="E203" s="101" t="s">
        <v>263</v>
      </c>
      <c r="F203" s="94" t="s">
        <v>264</v>
      </c>
      <c r="G203" s="102" t="s">
        <v>14</v>
      </c>
      <c r="H203" s="102" t="s">
        <v>36</v>
      </c>
      <c r="I203" s="103">
        <v>55.5</v>
      </c>
      <c r="J203" s="68"/>
      <c r="K203" s="68"/>
      <c r="L203" s="68"/>
      <c r="M203" s="187"/>
    </row>
    <row r="204" spans="4:13" ht="15.75" x14ac:dyDescent="0.2">
      <c r="D204" s="51" t="s">
        <v>765</v>
      </c>
      <c r="E204" s="52" t="s">
        <v>265</v>
      </c>
      <c r="F204" s="53" t="s">
        <v>266</v>
      </c>
      <c r="G204" s="54"/>
      <c r="H204" s="52"/>
      <c r="I204" s="55"/>
      <c r="J204" s="56"/>
      <c r="K204" s="56"/>
      <c r="L204" s="56"/>
      <c r="M204" s="57"/>
    </row>
    <row r="205" spans="4:13" ht="30" x14ac:dyDescent="0.2">
      <c r="D205" s="29" t="s">
        <v>766</v>
      </c>
      <c r="E205" s="38" t="s">
        <v>392</v>
      </c>
      <c r="F205" s="83" t="s">
        <v>267</v>
      </c>
      <c r="G205" s="59" t="s">
        <v>14</v>
      </c>
      <c r="H205" s="59" t="s">
        <v>33</v>
      </c>
      <c r="I205" s="33">
        <v>1.6</v>
      </c>
      <c r="J205" s="34"/>
      <c r="K205" s="34"/>
      <c r="L205" s="34"/>
      <c r="M205" s="186"/>
    </row>
    <row r="206" spans="4:13" x14ac:dyDescent="0.2">
      <c r="D206" s="29" t="s">
        <v>767</v>
      </c>
      <c r="E206" s="38" t="s">
        <v>393</v>
      </c>
      <c r="F206" s="83" t="s">
        <v>268</v>
      </c>
      <c r="G206" s="59" t="s">
        <v>14</v>
      </c>
      <c r="H206" s="59" t="s">
        <v>33</v>
      </c>
      <c r="I206" s="33">
        <v>2</v>
      </c>
      <c r="J206" s="34"/>
      <c r="K206" s="34"/>
      <c r="L206" s="34"/>
      <c r="M206" s="186"/>
    </row>
    <row r="207" spans="4:13" ht="15.75" x14ac:dyDescent="0.2">
      <c r="D207" s="51" t="s">
        <v>768</v>
      </c>
      <c r="E207" s="52" t="s">
        <v>269</v>
      </c>
      <c r="F207" s="53" t="s">
        <v>270</v>
      </c>
      <c r="G207" s="54"/>
      <c r="H207" s="52"/>
      <c r="I207" s="55"/>
      <c r="J207" s="56"/>
      <c r="K207" s="56"/>
      <c r="L207" s="56"/>
      <c r="M207" s="57"/>
    </row>
    <row r="208" spans="4:13" x14ac:dyDescent="0.2">
      <c r="D208" s="29" t="s">
        <v>769</v>
      </c>
      <c r="E208" s="38" t="s">
        <v>271</v>
      </c>
      <c r="F208" s="85" t="s">
        <v>272</v>
      </c>
      <c r="G208" s="59" t="s">
        <v>14</v>
      </c>
      <c r="H208" s="59" t="s">
        <v>33</v>
      </c>
      <c r="I208" s="33">
        <v>1.54</v>
      </c>
      <c r="J208" s="34"/>
      <c r="K208" s="34"/>
      <c r="L208" s="34"/>
      <c r="M208" s="186"/>
    </row>
    <row r="209" spans="4:13" ht="15.75" x14ac:dyDescent="0.2">
      <c r="D209" s="51" t="s">
        <v>770</v>
      </c>
      <c r="E209" s="52" t="s">
        <v>273</v>
      </c>
      <c r="F209" s="53" t="s">
        <v>274</v>
      </c>
      <c r="G209" s="54"/>
      <c r="H209" s="52"/>
      <c r="I209" s="55"/>
      <c r="J209" s="56"/>
      <c r="K209" s="56"/>
      <c r="L209" s="56"/>
      <c r="M209" s="57"/>
    </row>
    <row r="210" spans="4:13" x14ac:dyDescent="0.2">
      <c r="D210" s="29" t="s">
        <v>771</v>
      </c>
      <c r="E210" s="38" t="s">
        <v>275</v>
      </c>
      <c r="F210" s="85" t="s">
        <v>276</v>
      </c>
      <c r="G210" s="48" t="s">
        <v>14</v>
      </c>
      <c r="H210" s="43" t="s">
        <v>36</v>
      </c>
      <c r="I210" s="33">
        <v>1</v>
      </c>
      <c r="J210" s="34"/>
      <c r="K210" s="34"/>
      <c r="L210" s="34"/>
      <c r="M210" s="186"/>
    </row>
    <row r="211" spans="4:13" ht="15.75" x14ac:dyDescent="0.2">
      <c r="D211" s="51" t="s">
        <v>772</v>
      </c>
      <c r="E211" s="52" t="s">
        <v>277</v>
      </c>
      <c r="F211" s="53" t="s">
        <v>278</v>
      </c>
      <c r="G211" s="54"/>
      <c r="H211" s="52"/>
      <c r="I211" s="55"/>
      <c r="J211" s="56"/>
      <c r="K211" s="56"/>
      <c r="L211" s="56"/>
      <c r="M211" s="57"/>
    </row>
    <row r="212" spans="4:13" x14ac:dyDescent="0.2">
      <c r="D212" s="29" t="s">
        <v>773</v>
      </c>
      <c r="E212" s="38" t="s">
        <v>279</v>
      </c>
      <c r="F212" s="85" t="s">
        <v>280</v>
      </c>
      <c r="G212" s="59" t="s">
        <v>14</v>
      </c>
      <c r="H212" s="43" t="s">
        <v>36</v>
      </c>
      <c r="I212" s="33">
        <v>2</v>
      </c>
      <c r="J212" s="34"/>
      <c r="K212" s="34"/>
      <c r="L212" s="34"/>
      <c r="M212" s="186"/>
    </row>
    <row r="213" spans="4:13" x14ac:dyDescent="0.2">
      <c r="D213" s="29" t="s">
        <v>774</v>
      </c>
      <c r="E213" s="38" t="s">
        <v>281</v>
      </c>
      <c r="F213" s="85" t="s">
        <v>282</v>
      </c>
      <c r="G213" s="59" t="s">
        <v>14</v>
      </c>
      <c r="H213" s="43" t="s">
        <v>36</v>
      </c>
      <c r="I213" s="33">
        <v>1</v>
      </c>
      <c r="J213" s="34"/>
      <c r="K213" s="34"/>
      <c r="L213" s="34"/>
      <c r="M213" s="186"/>
    </row>
    <row r="214" spans="4:13" x14ac:dyDescent="0.2">
      <c r="D214" s="29" t="s">
        <v>775</v>
      </c>
      <c r="E214" s="38" t="s">
        <v>283</v>
      </c>
      <c r="F214" s="85" t="s">
        <v>284</v>
      </c>
      <c r="G214" s="59" t="s">
        <v>14</v>
      </c>
      <c r="H214" s="43" t="s">
        <v>39</v>
      </c>
      <c r="I214" s="33">
        <v>2.7</v>
      </c>
      <c r="J214" s="34"/>
      <c r="K214" s="34"/>
      <c r="L214" s="34"/>
      <c r="M214" s="186"/>
    </row>
    <row r="215" spans="4:13" x14ac:dyDescent="0.2">
      <c r="D215" s="29" t="s">
        <v>776</v>
      </c>
      <c r="E215" s="38" t="s">
        <v>285</v>
      </c>
      <c r="F215" s="85" t="s">
        <v>286</v>
      </c>
      <c r="G215" s="59" t="s">
        <v>14</v>
      </c>
      <c r="H215" s="43" t="s">
        <v>36</v>
      </c>
      <c r="I215" s="33">
        <v>2</v>
      </c>
      <c r="J215" s="34"/>
      <c r="K215" s="34"/>
      <c r="L215" s="34"/>
      <c r="M215" s="186"/>
    </row>
    <row r="216" spans="4:13" ht="15.75" x14ac:dyDescent="0.2">
      <c r="D216" s="100" t="s">
        <v>777</v>
      </c>
      <c r="E216" s="101" t="s">
        <v>287</v>
      </c>
      <c r="F216" s="94" t="s">
        <v>288</v>
      </c>
      <c r="G216" s="102" t="s">
        <v>14</v>
      </c>
      <c r="H216" s="102" t="s">
        <v>15</v>
      </c>
      <c r="I216" s="103">
        <v>1</v>
      </c>
      <c r="J216" s="68"/>
      <c r="K216" s="68"/>
      <c r="L216" s="68"/>
      <c r="M216" s="187"/>
    </row>
    <row r="217" spans="4:13" x14ac:dyDescent="0.2">
      <c r="D217" s="29" t="s">
        <v>778</v>
      </c>
      <c r="E217" s="38" t="s">
        <v>289</v>
      </c>
      <c r="F217" s="83" t="s">
        <v>290</v>
      </c>
      <c r="G217" s="59"/>
      <c r="H217" s="43"/>
      <c r="I217" s="208" t="s">
        <v>579</v>
      </c>
      <c r="J217" s="34"/>
      <c r="K217" s="34"/>
      <c r="L217" s="34"/>
      <c r="M217" s="35"/>
    </row>
    <row r="218" spans="4:13" x14ac:dyDescent="0.2">
      <c r="D218" s="29" t="s">
        <v>779</v>
      </c>
      <c r="E218" s="38" t="s">
        <v>291</v>
      </c>
      <c r="F218" s="83" t="s">
        <v>292</v>
      </c>
      <c r="G218" s="59"/>
      <c r="H218" s="43"/>
      <c r="I218" s="208" t="s">
        <v>579</v>
      </c>
      <c r="J218" s="34"/>
      <c r="K218" s="34"/>
      <c r="L218" s="34"/>
      <c r="M218" s="35"/>
    </row>
    <row r="219" spans="4:13" x14ac:dyDescent="0.2">
      <c r="D219" s="29" t="s">
        <v>780</v>
      </c>
      <c r="E219" s="38" t="s">
        <v>293</v>
      </c>
      <c r="F219" s="83" t="s">
        <v>294</v>
      </c>
      <c r="G219" s="59"/>
      <c r="H219" s="43"/>
      <c r="I219" s="208" t="s">
        <v>579</v>
      </c>
      <c r="J219" s="34"/>
      <c r="K219" s="34"/>
      <c r="L219" s="34"/>
      <c r="M219" s="35"/>
    </row>
    <row r="220" spans="4:13" ht="15.75" x14ac:dyDescent="0.2">
      <c r="D220" s="51" t="s">
        <v>781</v>
      </c>
      <c r="E220" s="52" t="s">
        <v>295</v>
      </c>
      <c r="F220" s="53" t="s">
        <v>296</v>
      </c>
      <c r="G220" s="54"/>
      <c r="H220" s="52"/>
      <c r="I220" s="55"/>
      <c r="J220" s="56"/>
      <c r="K220" s="56"/>
      <c r="L220" s="56"/>
      <c r="M220" s="57"/>
    </row>
    <row r="221" spans="4:13" x14ac:dyDescent="0.2">
      <c r="D221" s="29" t="s">
        <v>782</v>
      </c>
      <c r="E221" s="38" t="s">
        <v>297</v>
      </c>
      <c r="F221" s="85" t="s">
        <v>298</v>
      </c>
      <c r="G221" s="59" t="s">
        <v>14</v>
      </c>
      <c r="H221" s="43" t="s">
        <v>36</v>
      </c>
      <c r="I221" s="33">
        <v>1</v>
      </c>
      <c r="J221" s="34"/>
      <c r="K221" s="34"/>
      <c r="L221" s="34"/>
      <c r="M221" s="186"/>
    </row>
    <row r="222" spans="4:13" x14ac:dyDescent="0.2">
      <c r="D222" s="29" t="s">
        <v>783</v>
      </c>
      <c r="E222" s="38" t="s">
        <v>299</v>
      </c>
      <c r="F222" s="85" t="s">
        <v>300</v>
      </c>
      <c r="G222" s="48" t="s">
        <v>14</v>
      </c>
      <c r="H222" s="43" t="s">
        <v>36</v>
      </c>
      <c r="I222" s="33">
        <v>2</v>
      </c>
      <c r="J222" s="34"/>
      <c r="K222" s="34"/>
      <c r="L222" s="34"/>
      <c r="M222" s="186"/>
    </row>
    <row r="223" spans="4:13" x14ac:dyDescent="0.2">
      <c r="D223" s="29" t="s">
        <v>784</v>
      </c>
      <c r="E223" s="38" t="s">
        <v>301</v>
      </c>
      <c r="F223" s="85" t="s">
        <v>302</v>
      </c>
      <c r="G223" s="48" t="s">
        <v>14</v>
      </c>
      <c r="H223" s="43" t="s">
        <v>36</v>
      </c>
      <c r="I223" s="33">
        <v>1</v>
      </c>
      <c r="J223" s="34"/>
      <c r="K223" s="34"/>
      <c r="L223" s="34"/>
      <c r="M223" s="186"/>
    </row>
    <row r="224" spans="4:13" x14ac:dyDescent="0.2">
      <c r="D224" s="29" t="s">
        <v>785</v>
      </c>
      <c r="E224" s="38" t="s">
        <v>303</v>
      </c>
      <c r="F224" s="85" t="s">
        <v>304</v>
      </c>
      <c r="G224" s="48" t="s">
        <v>14</v>
      </c>
      <c r="H224" s="43" t="s">
        <v>36</v>
      </c>
      <c r="I224" s="33">
        <v>2</v>
      </c>
      <c r="J224" s="34"/>
      <c r="K224" s="34"/>
      <c r="L224" s="34"/>
      <c r="M224" s="186"/>
    </row>
    <row r="225" spans="4:13" ht="15.75" x14ac:dyDescent="0.2">
      <c r="D225" s="51" t="s">
        <v>786</v>
      </c>
      <c r="E225" s="52" t="s">
        <v>305</v>
      </c>
      <c r="F225" s="53" t="s">
        <v>306</v>
      </c>
      <c r="G225" s="54"/>
      <c r="H225" s="52"/>
      <c r="I225" s="55"/>
      <c r="J225" s="56"/>
      <c r="K225" s="56"/>
      <c r="L225" s="56"/>
      <c r="M225" s="57"/>
    </row>
    <row r="226" spans="4:13" x14ac:dyDescent="0.2">
      <c r="D226" s="46" t="s">
        <v>787</v>
      </c>
      <c r="E226" s="38" t="s">
        <v>307</v>
      </c>
      <c r="F226" s="60" t="s">
        <v>308</v>
      </c>
      <c r="G226" s="48" t="s">
        <v>14</v>
      </c>
      <c r="H226" s="48" t="s">
        <v>36</v>
      </c>
      <c r="I226" s="33">
        <v>1</v>
      </c>
      <c r="J226" s="34"/>
      <c r="K226" s="34"/>
      <c r="L226" s="34"/>
      <c r="M226" s="186"/>
    </row>
    <row r="227" spans="4:13" x14ac:dyDescent="0.2">
      <c r="D227" s="46" t="s">
        <v>788</v>
      </c>
      <c r="E227" s="38" t="s">
        <v>309</v>
      </c>
      <c r="F227" s="60" t="s">
        <v>310</v>
      </c>
      <c r="G227" s="48" t="s">
        <v>14</v>
      </c>
      <c r="H227" s="48" t="s">
        <v>36</v>
      </c>
      <c r="I227" s="33">
        <v>2</v>
      </c>
      <c r="J227" s="34"/>
      <c r="K227" s="34"/>
      <c r="L227" s="34"/>
      <c r="M227" s="186"/>
    </row>
    <row r="228" spans="4:13" x14ac:dyDescent="0.2">
      <c r="D228" s="46" t="s">
        <v>789</v>
      </c>
      <c r="E228" s="38" t="s">
        <v>311</v>
      </c>
      <c r="F228" s="60" t="s">
        <v>312</v>
      </c>
      <c r="G228" s="48" t="s">
        <v>14</v>
      </c>
      <c r="H228" s="48" t="s">
        <v>36</v>
      </c>
      <c r="I228" s="33">
        <v>1</v>
      </c>
      <c r="J228" s="34"/>
      <c r="K228" s="34"/>
      <c r="L228" s="34"/>
      <c r="M228" s="186"/>
    </row>
    <row r="229" spans="4:13" x14ac:dyDescent="0.2">
      <c r="D229" s="46" t="s">
        <v>790</v>
      </c>
      <c r="E229" s="38" t="s">
        <v>313</v>
      </c>
      <c r="F229" s="60" t="s">
        <v>314</v>
      </c>
      <c r="G229" s="48" t="s">
        <v>14</v>
      </c>
      <c r="H229" s="48" t="s">
        <v>36</v>
      </c>
      <c r="I229" s="33">
        <v>2</v>
      </c>
      <c r="J229" s="34"/>
      <c r="K229" s="34"/>
      <c r="L229" s="34"/>
      <c r="M229" s="186"/>
    </row>
    <row r="230" spans="4:13" x14ac:dyDescent="0.2">
      <c r="D230" s="46" t="s">
        <v>791</v>
      </c>
      <c r="E230" s="38" t="s">
        <v>315</v>
      </c>
      <c r="F230" s="60" t="s">
        <v>316</v>
      </c>
      <c r="G230" s="48" t="s">
        <v>14</v>
      </c>
      <c r="H230" s="48" t="s">
        <v>36</v>
      </c>
      <c r="I230" s="33">
        <v>1</v>
      </c>
      <c r="J230" s="34"/>
      <c r="K230" s="34"/>
      <c r="L230" s="34"/>
      <c r="M230" s="186"/>
    </row>
    <row r="231" spans="4:13" x14ac:dyDescent="0.2">
      <c r="D231" s="46" t="s">
        <v>792</v>
      </c>
      <c r="E231" s="38" t="s">
        <v>317</v>
      </c>
      <c r="F231" s="60" t="s">
        <v>318</v>
      </c>
      <c r="G231" s="48" t="s">
        <v>14</v>
      </c>
      <c r="H231" s="48" t="s">
        <v>36</v>
      </c>
      <c r="I231" s="33">
        <v>4</v>
      </c>
      <c r="J231" s="34"/>
      <c r="K231" s="34"/>
      <c r="L231" s="34"/>
      <c r="M231" s="186"/>
    </row>
    <row r="232" spans="4:13" ht="15.75" x14ac:dyDescent="0.2">
      <c r="D232" s="51" t="s">
        <v>793</v>
      </c>
      <c r="E232" s="52" t="s">
        <v>319</v>
      </c>
      <c r="F232" s="53" t="s">
        <v>320</v>
      </c>
      <c r="G232" s="54"/>
      <c r="H232" s="52"/>
      <c r="I232" s="55"/>
      <c r="J232" s="56"/>
      <c r="K232" s="56"/>
      <c r="L232" s="56"/>
      <c r="M232" s="57"/>
    </row>
    <row r="233" spans="4:13" x14ac:dyDescent="0.2">
      <c r="D233" s="50" t="s">
        <v>794</v>
      </c>
      <c r="E233" s="49" t="s">
        <v>582</v>
      </c>
      <c r="F233" s="85" t="s">
        <v>321</v>
      </c>
      <c r="G233" s="43" t="s">
        <v>14</v>
      </c>
      <c r="H233" s="43" t="s">
        <v>36</v>
      </c>
      <c r="I233" s="41">
        <v>3</v>
      </c>
      <c r="J233" s="34"/>
      <c r="K233" s="34"/>
      <c r="L233" s="42"/>
      <c r="M233" s="186"/>
    </row>
    <row r="234" spans="4:13" ht="15.75" x14ac:dyDescent="0.2">
      <c r="D234" s="51" t="s">
        <v>795</v>
      </c>
      <c r="E234" s="52" t="s">
        <v>322</v>
      </c>
      <c r="F234" s="53" t="s">
        <v>323</v>
      </c>
      <c r="G234" s="54"/>
      <c r="H234" s="52"/>
      <c r="I234" s="55"/>
      <c r="J234" s="56"/>
      <c r="K234" s="56"/>
      <c r="L234" s="56"/>
      <c r="M234" s="57"/>
    </row>
    <row r="235" spans="4:13" x14ac:dyDescent="0.2">
      <c r="D235" s="46" t="s">
        <v>796</v>
      </c>
      <c r="E235" s="38" t="s">
        <v>324</v>
      </c>
      <c r="F235" s="60" t="s">
        <v>325</v>
      </c>
      <c r="G235" s="48" t="s">
        <v>14</v>
      </c>
      <c r="H235" s="48" t="s">
        <v>33</v>
      </c>
      <c r="I235" s="33">
        <v>649.5</v>
      </c>
      <c r="J235" s="34"/>
      <c r="K235" s="34"/>
      <c r="L235" s="34"/>
      <c r="M235" s="186"/>
    </row>
    <row r="236" spans="4:13" x14ac:dyDescent="0.2">
      <c r="D236" s="46" t="s">
        <v>797</v>
      </c>
      <c r="E236" s="38" t="s">
        <v>326</v>
      </c>
      <c r="F236" s="60" t="s">
        <v>327</v>
      </c>
      <c r="G236" s="48" t="s">
        <v>14</v>
      </c>
      <c r="H236" s="48" t="s">
        <v>33</v>
      </c>
      <c r="I236" s="33">
        <v>649.5</v>
      </c>
      <c r="J236" s="34"/>
      <c r="K236" s="34"/>
      <c r="L236" s="34"/>
      <c r="M236" s="186"/>
    </row>
    <row r="237" spans="4:13" x14ac:dyDescent="0.2">
      <c r="D237" s="46" t="s">
        <v>798</v>
      </c>
      <c r="E237" s="38" t="s">
        <v>328</v>
      </c>
      <c r="F237" s="60" t="s">
        <v>329</v>
      </c>
      <c r="G237" s="48" t="s">
        <v>14</v>
      </c>
      <c r="H237" s="48" t="s">
        <v>33</v>
      </c>
      <c r="I237" s="33">
        <v>162.375</v>
      </c>
      <c r="J237" s="34"/>
      <c r="K237" s="34"/>
      <c r="L237" s="34"/>
      <c r="M237" s="186"/>
    </row>
    <row r="238" spans="4:13" x14ac:dyDescent="0.2">
      <c r="D238" s="46" t="s">
        <v>799</v>
      </c>
      <c r="E238" s="38" t="s">
        <v>330</v>
      </c>
      <c r="F238" s="60" t="s">
        <v>331</v>
      </c>
      <c r="G238" s="48" t="s">
        <v>14</v>
      </c>
      <c r="H238" s="48" t="s">
        <v>33</v>
      </c>
      <c r="I238" s="33">
        <v>162.375</v>
      </c>
      <c r="J238" s="34"/>
      <c r="K238" s="34"/>
      <c r="L238" s="34"/>
      <c r="M238" s="186"/>
    </row>
    <row r="239" spans="4:13" ht="15.75" x14ac:dyDescent="0.2">
      <c r="D239" s="22" t="s">
        <v>100</v>
      </c>
      <c r="E239" s="23" t="s">
        <v>332</v>
      </c>
      <c r="F239" s="24" t="s">
        <v>333</v>
      </c>
      <c r="G239" s="25"/>
      <c r="H239" s="86"/>
      <c r="I239" s="119"/>
      <c r="J239" s="88"/>
      <c r="K239" s="88"/>
      <c r="L239" s="27"/>
      <c r="M239" s="89"/>
    </row>
    <row r="240" spans="4:13" x14ac:dyDescent="0.2">
      <c r="D240" s="46" t="s">
        <v>102</v>
      </c>
      <c r="E240" s="38" t="s">
        <v>334</v>
      </c>
      <c r="F240" s="47" t="s">
        <v>335</v>
      </c>
      <c r="G240" s="59" t="s">
        <v>14</v>
      </c>
      <c r="H240" s="48" t="s">
        <v>39</v>
      </c>
      <c r="I240" s="33">
        <v>441.5</v>
      </c>
      <c r="J240" s="34"/>
      <c r="K240" s="34"/>
      <c r="L240" s="34"/>
      <c r="M240" s="186"/>
    </row>
    <row r="241" spans="4:13" x14ac:dyDescent="0.2">
      <c r="D241" s="46" t="s">
        <v>104</v>
      </c>
      <c r="E241" s="49" t="s">
        <v>336</v>
      </c>
      <c r="F241" s="47" t="s">
        <v>337</v>
      </c>
      <c r="G241" s="43" t="s">
        <v>14</v>
      </c>
      <c r="H241" s="48" t="s">
        <v>39</v>
      </c>
      <c r="I241" s="33">
        <v>166</v>
      </c>
      <c r="J241" s="34"/>
      <c r="K241" s="34"/>
      <c r="L241" s="34"/>
      <c r="M241" s="186"/>
    </row>
    <row r="242" spans="4:13" ht="15.75" x14ac:dyDescent="0.2">
      <c r="D242" s="22" t="s">
        <v>171</v>
      </c>
      <c r="E242" s="23" t="s">
        <v>338</v>
      </c>
      <c r="F242" s="24" t="s">
        <v>339</v>
      </c>
      <c r="G242" s="25"/>
      <c r="H242" s="86"/>
      <c r="I242" s="119"/>
      <c r="J242" s="88"/>
      <c r="K242" s="88"/>
      <c r="L242" s="27"/>
      <c r="M242" s="89"/>
    </row>
    <row r="243" spans="4:13" x14ac:dyDescent="0.2">
      <c r="D243" s="29" t="s">
        <v>173</v>
      </c>
      <c r="E243" s="38" t="s">
        <v>340</v>
      </c>
      <c r="F243" s="111" t="s">
        <v>341</v>
      </c>
      <c r="G243" s="59" t="s">
        <v>14</v>
      </c>
      <c r="H243" s="59" t="s">
        <v>33</v>
      </c>
      <c r="I243" s="33">
        <v>408.70000000000005</v>
      </c>
      <c r="J243" s="34"/>
      <c r="K243" s="34"/>
      <c r="L243" s="34"/>
      <c r="M243" s="186"/>
    </row>
    <row r="244" spans="4:13" x14ac:dyDescent="0.2">
      <c r="D244" s="29" t="s">
        <v>185</v>
      </c>
      <c r="E244" s="38" t="s">
        <v>342</v>
      </c>
      <c r="F244" s="111" t="s">
        <v>343</v>
      </c>
      <c r="G244" s="59" t="s">
        <v>14</v>
      </c>
      <c r="H244" s="48" t="s">
        <v>33</v>
      </c>
      <c r="I244" s="33">
        <v>12</v>
      </c>
      <c r="J244" s="34"/>
      <c r="K244" s="34"/>
      <c r="L244" s="34"/>
      <c r="M244" s="186"/>
    </row>
    <row r="245" spans="4:13" x14ac:dyDescent="0.2">
      <c r="D245" s="29" t="s">
        <v>197</v>
      </c>
      <c r="E245" s="38" t="s">
        <v>344</v>
      </c>
      <c r="F245" s="47" t="s">
        <v>345</v>
      </c>
      <c r="G245" s="59" t="s">
        <v>14</v>
      </c>
      <c r="H245" s="48" t="s">
        <v>33</v>
      </c>
      <c r="I245" s="33">
        <v>30.8</v>
      </c>
      <c r="J245" s="34"/>
      <c r="K245" s="34"/>
      <c r="L245" s="34"/>
      <c r="M245" s="186"/>
    </row>
    <row r="246" spans="4:13" x14ac:dyDescent="0.2">
      <c r="D246" s="29" t="s">
        <v>211</v>
      </c>
      <c r="E246" s="38" t="s">
        <v>346</v>
      </c>
      <c r="F246" s="111" t="s">
        <v>347</v>
      </c>
      <c r="G246" s="59" t="s">
        <v>14</v>
      </c>
      <c r="H246" s="59" t="s">
        <v>33</v>
      </c>
      <c r="I246" s="33">
        <v>48.6</v>
      </c>
      <c r="J246" s="34"/>
      <c r="K246" s="34"/>
      <c r="L246" s="34"/>
      <c r="M246" s="186"/>
    </row>
    <row r="247" spans="4:13" x14ac:dyDescent="0.2">
      <c r="D247" s="29" t="s">
        <v>219</v>
      </c>
      <c r="E247" s="38" t="s">
        <v>348</v>
      </c>
      <c r="F247" s="111" t="s">
        <v>349</v>
      </c>
      <c r="G247" s="59" t="s">
        <v>14</v>
      </c>
      <c r="H247" s="59" t="s">
        <v>33</v>
      </c>
      <c r="I247" s="33">
        <v>114</v>
      </c>
      <c r="J247" s="34"/>
      <c r="K247" s="34"/>
      <c r="L247" s="34"/>
      <c r="M247" s="186"/>
    </row>
    <row r="248" spans="4:13" x14ac:dyDescent="0.2">
      <c r="D248" s="29" t="s">
        <v>227</v>
      </c>
      <c r="E248" s="38" t="s">
        <v>350</v>
      </c>
      <c r="F248" s="111" t="s">
        <v>351</v>
      </c>
      <c r="G248" s="59" t="s">
        <v>14</v>
      </c>
      <c r="H248" s="59" t="s">
        <v>33</v>
      </c>
      <c r="I248" s="33">
        <v>77.599999999999994</v>
      </c>
      <c r="J248" s="34"/>
      <c r="K248" s="34"/>
      <c r="L248" s="34"/>
      <c r="M248" s="186"/>
    </row>
    <row r="249" spans="4:13" x14ac:dyDescent="0.2">
      <c r="D249" s="29" t="s">
        <v>231</v>
      </c>
      <c r="E249" s="38" t="s">
        <v>352</v>
      </c>
      <c r="F249" s="111" t="s">
        <v>353</v>
      </c>
      <c r="G249" s="59" t="s">
        <v>14</v>
      </c>
      <c r="H249" s="59" t="s">
        <v>33</v>
      </c>
      <c r="I249" s="33">
        <v>9.8000000000000007</v>
      </c>
      <c r="J249" s="34"/>
      <c r="K249" s="34"/>
      <c r="L249" s="34"/>
      <c r="M249" s="186"/>
    </row>
    <row r="250" spans="4:13" x14ac:dyDescent="0.2">
      <c r="D250" s="29" t="s">
        <v>237</v>
      </c>
      <c r="E250" s="38" t="s">
        <v>354</v>
      </c>
      <c r="F250" s="111" t="s">
        <v>355</v>
      </c>
      <c r="G250" s="59" t="s">
        <v>14</v>
      </c>
      <c r="H250" s="59" t="s">
        <v>33</v>
      </c>
      <c r="I250" s="33">
        <v>649.5</v>
      </c>
      <c r="J250" s="34"/>
      <c r="K250" s="34"/>
      <c r="L250" s="34"/>
      <c r="M250" s="186"/>
    </row>
    <row r="251" spans="4:13" ht="15.75" x14ac:dyDescent="0.2">
      <c r="D251" s="22" t="s">
        <v>332</v>
      </c>
      <c r="E251" s="23" t="s">
        <v>356</v>
      </c>
      <c r="F251" s="24" t="s">
        <v>357</v>
      </c>
      <c r="G251" s="25"/>
      <c r="H251" s="86"/>
      <c r="I251" s="119"/>
      <c r="J251" s="88"/>
      <c r="K251" s="88"/>
      <c r="L251" s="27"/>
      <c r="M251" s="89"/>
    </row>
    <row r="252" spans="4:13" x14ac:dyDescent="0.2">
      <c r="D252" s="112" t="s">
        <v>800</v>
      </c>
      <c r="E252" s="113" t="s">
        <v>358</v>
      </c>
      <c r="F252" s="47" t="s">
        <v>359</v>
      </c>
      <c r="G252" s="59" t="s">
        <v>14</v>
      </c>
      <c r="H252" s="48" t="s">
        <v>36</v>
      </c>
      <c r="I252" s="33">
        <v>1</v>
      </c>
      <c r="J252" s="34"/>
      <c r="K252" s="34"/>
      <c r="L252" s="34"/>
      <c r="M252" s="186"/>
    </row>
    <row r="253" spans="4:13" x14ac:dyDescent="0.2">
      <c r="D253" s="112" t="s">
        <v>801</v>
      </c>
      <c r="E253" s="113" t="s">
        <v>360</v>
      </c>
      <c r="F253" s="47" t="s">
        <v>394</v>
      </c>
      <c r="G253" s="59" t="s">
        <v>14</v>
      </c>
      <c r="H253" s="48" t="s">
        <v>36</v>
      </c>
      <c r="I253" s="33">
        <v>1</v>
      </c>
      <c r="J253" s="34"/>
      <c r="K253" s="34"/>
      <c r="L253" s="34"/>
      <c r="M253" s="186"/>
    </row>
    <row r="254" spans="4:13" x14ac:dyDescent="0.2">
      <c r="D254" s="112" t="s">
        <v>334</v>
      </c>
      <c r="E254" s="113" t="s">
        <v>361</v>
      </c>
      <c r="F254" s="47" t="s">
        <v>362</v>
      </c>
      <c r="G254" s="59" t="s">
        <v>14</v>
      </c>
      <c r="H254" s="48" t="s">
        <v>36</v>
      </c>
      <c r="I254" s="33">
        <v>2</v>
      </c>
      <c r="J254" s="34"/>
      <c r="K254" s="34"/>
      <c r="L254" s="34"/>
      <c r="M254" s="186"/>
    </row>
    <row r="255" spans="4:13" x14ac:dyDescent="0.2">
      <c r="D255" s="112" t="s">
        <v>802</v>
      </c>
      <c r="E255" s="113" t="s">
        <v>363</v>
      </c>
      <c r="F255" s="47" t="s">
        <v>364</v>
      </c>
      <c r="G255" s="59" t="s">
        <v>14</v>
      </c>
      <c r="H255" s="48" t="s">
        <v>36</v>
      </c>
      <c r="I255" s="33">
        <v>4</v>
      </c>
      <c r="J255" s="34"/>
      <c r="K255" s="34"/>
      <c r="L255" s="34"/>
      <c r="M255" s="186"/>
    </row>
    <row r="256" spans="4:13" x14ac:dyDescent="0.2">
      <c r="D256" s="112" t="s">
        <v>803</v>
      </c>
      <c r="E256" s="113" t="s">
        <v>365</v>
      </c>
      <c r="F256" s="47" t="s">
        <v>366</v>
      </c>
      <c r="G256" s="59" t="s">
        <v>14</v>
      </c>
      <c r="H256" s="48" t="s">
        <v>36</v>
      </c>
      <c r="I256" s="33">
        <v>6</v>
      </c>
      <c r="J256" s="34"/>
      <c r="K256" s="34"/>
      <c r="L256" s="34"/>
      <c r="M256" s="186"/>
    </row>
    <row r="257" spans="4:13" x14ac:dyDescent="0.2">
      <c r="D257" s="112" t="s">
        <v>804</v>
      </c>
      <c r="E257" s="113" t="s">
        <v>367</v>
      </c>
      <c r="F257" s="47" t="s">
        <v>368</v>
      </c>
      <c r="G257" s="59" t="s">
        <v>14</v>
      </c>
      <c r="H257" s="48" t="s">
        <v>36</v>
      </c>
      <c r="I257" s="33">
        <v>2</v>
      </c>
      <c r="J257" s="34"/>
      <c r="K257" s="34"/>
      <c r="L257" s="34"/>
      <c r="M257" s="186"/>
    </row>
    <row r="258" spans="4:13" x14ac:dyDescent="0.2">
      <c r="D258" s="112" t="s">
        <v>805</v>
      </c>
      <c r="E258" s="113" t="s">
        <v>369</v>
      </c>
      <c r="F258" s="47" t="s">
        <v>370</v>
      </c>
      <c r="G258" s="59" t="s">
        <v>14</v>
      </c>
      <c r="H258" s="48" t="s">
        <v>36</v>
      </c>
      <c r="I258" s="33">
        <v>1</v>
      </c>
      <c r="J258" s="34"/>
      <c r="K258" s="34"/>
      <c r="L258" s="34"/>
      <c r="M258" s="186"/>
    </row>
    <row r="259" spans="4:13" x14ac:dyDescent="0.2">
      <c r="D259" s="112" t="s">
        <v>806</v>
      </c>
      <c r="E259" s="113" t="s">
        <v>371</v>
      </c>
      <c r="F259" s="47" t="s">
        <v>372</v>
      </c>
      <c r="G259" s="59" t="s">
        <v>14</v>
      </c>
      <c r="H259" s="48" t="s">
        <v>36</v>
      </c>
      <c r="I259" s="33">
        <v>2</v>
      </c>
      <c r="J259" s="34"/>
      <c r="K259" s="34"/>
      <c r="L259" s="34"/>
      <c r="M259" s="186"/>
    </row>
    <row r="260" spans="4:13" x14ac:dyDescent="0.2">
      <c r="D260" s="112" t="s">
        <v>807</v>
      </c>
      <c r="E260" s="113" t="s">
        <v>373</v>
      </c>
      <c r="F260" s="47" t="s">
        <v>374</v>
      </c>
      <c r="G260" s="59" t="s">
        <v>14</v>
      </c>
      <c r="H260" s="48" t="s">
        <v>36</v>
      </c>
      <c r="I260" s="33">
        <v>1</v>
      </c>
      <c r="J260" s="34"/>
      <c r="K260" s="34"/>
      <c r="L260" s="34"/>
      <c r="M260" s="186"/>
    </row>
    <row r="261" spans="4:13" x14ac:dyDescent="0.2">
      <c r="D261" s="112" t="s">
        <v>808</v>
      </c>
      <c r="E261" s="113" t="s">
        <v>375</v>
      </c>
      <c r="F261" s="47" t="s">
        <v>376</v>
      </c>
      <c r="G261" s="59" t="s">
        <v>14</v>
      </c>
      <c r="H261" s="48" t="s">
        <v>36</v>
      </c>
      <c r="I261" s="33">
        <v>2</v>
      </c>
      <c r="J261" s="34"/>
      <c r="K261" s="34"/>
      <c r="L261" s="34"/>
      <c r="M261" s="186"/>
    </row>
    <row r="262" spans="4:13" x14ac:dyDescent="0.2">
      <c r="D262" s="112" t="s">
        <v>809</v>
      </c>
      <c r="E262" s="113" t="s">
        <v>377</v>
      </c>
      <c r="F262" s="47" t="s">
        <v>378</v>
      </c>
      <c r="G262" s="59" t="s">
        <v>14</v>
      </c>
      <c r="H262" s="48" t="s">
        <v>36</v>
      </c>
      <c r="I262" s="33">
        <v>3</v>
      </c>
      <c r="J262" s="34"/>
      <c r="K262" s="34"/>
      <c r="L262" s="34"/>
      <c r="M262" s="186"/>
    </row>
    <row r="263" spans="4:13" ht="15.75" x14ac:dyDescent="0.2">
      <c r="D263" s="22" t="s">
        <v>338</v>
      </c>
      <c r="E263" s="23" t="s">
        <v>379</v>
      </c>
      <c r="F263" s="24" t="s">
        <v>380</v>
      </c>
      <c r="G263" s="25"/>
      <c r="H263" s="86"/>
      <c r="I263" s="119"/>
      <c r="J263" s="88"/>
      <c r="K263" s="88"/>
      <c r="L263" s="27"/>
      <c r="M263" s="89"/>
    </row>
    <row r="264" spans="4:13" ht="15.75" x14ac:dyDescent="0.2">
      <c r="D264" s="51" t="s">
        <v>340</v>
      </c>
      <c r="E264" s="52" t="s">
        <v>381</v>
      </c>
      <c r="F264" s="53" t="s">
        <v>382</v>
      </c>
      <c r="G264" s="54"/>
      <c r="H264" s="52"/>
      <c r="I264" s="55"/>
      <c r="J264" s="56"/>
      <c r="K264" s="56"/>
      <c r="L264" s="56"/>
      <c r="M264" s="57"/>
    </row>
    <row r="265" spans="4:13" x14ac:dyDescent="0.2">
      <c r="D265" s="112" t="s">
        <v>810</v>
      </c>
      <c r="E265" s="113" t="s">
        <v>383</v>
      </c>
      <c r="F265" s="85" t="s">
        <v>384</v>
      </c>
      <c r="G265" s="48" t="s">
        <v>14</v>
      </c>
      <c r="H265" s="48" t="s">
        <v>36</v>
      </c>
      <c r="I265" s="33">
        <v>7</v>
      </c>
      <c r="J265" s="34"/>
      <c r="K265" s="34"/>
      <c r="L265" s="34"/>
      <c r="M265" s="186"/>
    </row>
    <row r="266" spans="4:13" ht="15.75" x14ac:dyDescent="0.2">
      <c r="D266" s="51" t="s">
        <v>342</v>
      </c>
      <c r="E266" s="52" t="s">
        <v>385</v>
      </c>
      <c r="F266" s="53" t="s">
        <v>386</v>
      </c>
      <c r="G266" s="54"/>
      <c r="H266" s="52"/>
      <c r="I266" s="55"/>
      <c r="J266" s="56"/>
      <c r="K266" s="56"/>
      <c r="L266" s="56"/>
      <c r="M266" s="57"/>
    </row>
    <row r="267" spans="4:13" x14ac:dyDescent="0.2">
      <c r="D267" s="50" t="s">
        <v>811</v>
      </c>
      <c r="E267" s="49" t="s">
        <v>387</v>
      </c>
      <c r="F267" s="60" t="s">
        <v>388</v>
      </c>
      <c r="G267" s="48" t="s">
        <v>14</v>
      </c>
      <c r="H267" s="48" t="s">
        <v>33</v>
      </c>
      <c r="I267" s="33">
        <v>335</v>
      </c>
      <c r="J267" s="34"/>
      <c r="K267" s="34"/>
      <c r="L267" s="34"/>
      <c r="M267" s="186"/>
    </row>
    <row r="268" spans="4:13" ht="15.75" thickBot="1" x14ac:dyDescent="0.25">
      <c r="D268" s="50" t="s">
        <v>812</v>
      </c>
      <c r="E268" s="114" t="s">
        <v>389</v>
      </c>
      <c r="F268" s="115" t="s">
        <v>83</v>
      </c>
      <c r="G268" s="116" t="s">
        <v>14</v>
      </c>
      <c r="H268" s="116" t="s">
        <v>33</v>
      </c>
      <c r="I268" s="117">
        <v>335</v>
      </c>
      <c r="J268" s="118"/>
      <c r="K268" s="118"/>
      <c r="L268" s="118"/>
      <c r="M268" s="186"/>
    </row>
    <row r="269" spans="4:13" ht="15.75" thickBot="1" x14ac:dyDescent="0.25">
      <c r="D269" s="139" t="s">
        <v>518</v>
      </c>
      <c r="E269" s="140"/>
      <c r="F269" s="140"/>
      <c r="G269" s="140"/>
      <c r="H269" s="141"/>
      <c r="I269" s="142"/>
      <c r="J269" s="143"/>
      <c r="K269" s="144"/>
      <c r="L269" s="144"/>
      <c r="M269" s="145"/>
    </row>
    <row r="270" spans="4:13" ht="6.95" customHeight="1" thickBot="1" x14ac:dyDescent="0.25">
      <c r="D270" s="146"/>
      <c r="E270" s="147"/>
      <c r="F270" s="147"/>
      <c r="G270" s="1"/>
      <c r="H270" s="148"/>
      <c r="I270" s="149"/>
      <c r="J270" s="150"/>
      <c r="K270" s="150"/>
      <c r="L270" s="150"/>
      <c r="M270" s="151"/>
    </row>
    <row r="271" spans="4:13" x14ac:dyDescent="0.2">
      <c r="D271" s="169" t="s">
        <v>519</v>
      </c>
      <c r="E271" s="170"/>
      <c r="F271" s="171"/>
      <c r="G271" s="171"/>
      <c r="H271" s="172"/>
      <c r="I271" s="173"/>
      <c r="J271" s="173"/>
      <c r="K271" s="173"/>
      <c r="L271" s="173"/>
      <c r="M271" s="174"/>
    </row>
    <row r="272" spans="4:13" x14ac:dyDescent="0.2">
      <c r="D272" s="182" t="s">
        <v>520</v>
      </c>
      <c r="E272" s="152"/>
      <c r="F272" s="152" t="s">
        <v>521</v>
      </c>
      <c r="G272" s="153"/>
      <c r="H272" s="154"/>
      <c r="I272" s="155"/>
      <c r="J272" s="156"/>
      <c r="K272" s="156"/>
      <c r="L272" s="156"/>
      <c r="M272" s="175"/>
    </row>
    <row r="273" spans="4:13" x14ac:dyDescent="0.2">
      <c r="D273" s="182" t="s">
        <v>522</v>
      </c>
      <c r="E273" s="152"/>
      <c r="F273" s="152" t="s">
        <v>523</v>
      </c>
      <c r="G273" s="153"/>
      <c r="H273" s="154"/>
      <c r="I273" s="155"/>
      <c r="J273" s="157"/>
      <c r="K273" s="158"/>
      <c r="L273" s="158"/>
      <c r="M273" s="176"/>
    </row>
    <row r="274" spans="4:13" ht="15.75" x14ac:dyDescent="0.25">
      <c r="D274" s="183" t="s">
        <v>524</v>
      </c>
      <c r="E274" s="159"/>
      <c r="F274" s="159" t="s">
        <v>525</v>
      </c>
      <c r="G274" s="160"/>
      <c r="H274" s="161"/>
      <c r="I274" s="162"/>
      <c r="J274" s="163"/>
      <c r="K274" s="164"/>
      <c r="L274" s="164"/>
      <c r="M274" s="177"/>
    </row>
    <row r="275" spans="4:13" x14ac:dyDescent="0.2">
      <c r="D275" s="182" t="s">
        <v>526</v>
      </c>
      <c r="E275" s="152"/>
      <c r="F275" s="152" t="s">
        <v>527</v>
      </c>
      <c r="G275" s="153"/>
      <c r="H275" s="154"/>
      <c r="I275" s="155"/>
      <c r="J275" s="165"/>
      <c r="K275" s="156"/>
      <c r="L275" s="156"/>
      <c r="M275" s="175"/>
    </row>
    <row r="276" spans="4:13" x14ac:dyDescent="0.2">
      <c r="D276" s="182" t="s">
        <v>528</v>
      </c>
      <c r="E276" s="152"/>
      <c r="F276" s="152" t="s">
        <v>529</v>
      </c>
      <c r="G276" s="153"/>
      <c r="H276" s="154"/>
      <c r="I276" s="155"/>
      <c r="J276" s="157"/>
      <c r="K276" s="158"/>
      <c r="L276" s="158"/>
      <c r="M276" s="176"/>
    </row>
    <row r="277" spans="4:13" ht="15.75" x14ac:dyDescent="0.25">
      <c r="D277" s="183" t="s">
        <v>530</v>
      </c>
      <c r="E277" s="159"/>
      <c r="F277" s="159" t="s">
        <v>531</v>
      </c>
      <c r="G277" s="160"/>
      <c r="H277" s="161"/>
      <c r="I277" s="162"/>
      <c r="J277" s="163"/>
      <c r="K277" s="164"/>
      <c r="L277" s="164"/>
      <c r="M277" s="177"/>
    </row>
    <row r="278" spans="4:13" x14ac:dyDescent="0.2">
      <c r="D278" s="182" t="s">
        <v>532</v>
      </c>
      <c r="E278" s="152"/>
      <c r="F278" s="152" t="s">
        <v>533</v>
      </c>
      <c r="G278" s="153"/>
      <c r="H278" s="154"/>
      <c r="I278" s="155"/>
      <c r="J278" s="165"/>
      <c r="K278" s="156"/>
      <c r="L278" s="156"/>
      <c r="M278" s="175"/>
    </row>
    <row r="279" spans="4:13" ht="15.75" x14ac:dyDescent="0.25">
      <c r="D279" s="183" t="s">
        <v>534</v>
      </c>
      <c r="E279" s="159"/>
      <c r="F279" s="159" t="s">
        <v>535</v>
      </c>
      <c r="G279" s="160"/>
      <c r="H279" s="161"/>
      <c r="I279" s="162"/>
      <c r="J279" s="163"/>
      <c r="K279" s="164"/>
      <c r="L279" s="164"/>
      <c r="M279" s="177"/>
    </row>
    <row r="280" spans="4:13" x14ac:dyDescent="0.2">
      <c r="D280" s="182" t="s">
        <v>536</v>
      </c>
      <c r="E280" s="152"/>
      <c r="F280" s="152" t="s">
        <v>537</v>
      </c>
      <c r="G280" s="153"/>
      <c r="H280" s="154"/>
      <c r="I280" s="155"/>
      <c r="J280" s="165"/>
      <c r="K280" s="156"/>
      <c r="L280" s="156"/>
      <c r="M280" s="175"/>
    </row>
    <row r="281" spans="4:13" ht="16.5" thickBot="1" x14ac:dyDescent="0.25">
      <c r="D281" s="184" t="s">
        <v>538</v>
      </c>
      <c r="E281" s="178"/>
      <c r="F281" s="178" t="s">
        <v>539</v>
      </c>
      <c r="G281" s="179"/>
      <c r="H281" s="180"/>
      <c r="I281" s="181"/>
      <c r="J281" s="166"/>
      <c r="K281" s="167"/>
      <c r="L281" s="167"/>
      <c r="M281" s="168"/>
    </row>
    <row r="283" spans="4:13" x14ac:dyDescent="0.2">
      <c r="L283" s="207"/>
    </row>
  </sheetData>
  <autoFilter ref="D6:M269"/>
  <mergeCells count="3">
    <mergeCell ref="D2:L2"/>
    <mergeCell ref="D3:M3"/>
    <mergeCell ref="D4:M5"/>
  </mergeCells>
  <pageMargins left="0.7" right="0.7" top="0.75" bottom="0.75" header="0.3" footer="0.3"/>
  <pageSetup scale="3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K42"/>
  <sheetViews>
    <sheetView topLeftCell="A7" workbookViewId="0">
      <selection activeCell="C44" sqref="C44"/>
    </sheetView>
  </sheetViews>
  <sheetFormatPr baseColWidth="10" defaultRowHeight="15" x14ac:dyDescent="0.25"/>
  <cols>
    <col min="3" max="3" width="63.140625" customWidth="1"/>
  </cols>
  <sheetData>
    <row r="2" spans="3:11" x14ac:dyDescent="0.25">
      <c r="C2" t="s">
        <v>540</v>
      </c>
    </row>
    <row r="3" spans="3:11" x14ac:dyDescent="0.25">
      <c r="C3" t="s">
        <v>541</v>
      </c>
    </row>
    <row r="4" spans="3:11" x14ac:dyDescent="0.25">
      <c r="C4" t="s">
        <v>542</v>
      </c>
    </row>
    <row r="5" spans="3:11" x14ac:dyDescent="0.25">
      <c r="C5" t="s">
        <v>543</v>
      </c>
    </row>
    <row r="6" spans="3:11" x14ac:dyDescent="0.25">
      <c r="C6" t="s">
        <v>544</v>
      </c>
    </row>
    <row r="7" spans="3:11" x14ac:dyDescent="0.25">
      <c r="C7" t="s">
        <v>545</v>
      </c>
    </row>
    <row r="8" spans="3:11" x14ac:dyDescent="0.25">
      <c r="C8" t="s">
        <v>546</v>
      </c>
    </row>
    <row r="9" spans="3:11" x14ac:dyDescent="0.25">
      <c r="C9" s="200" t="s">
        <v>552</v>
      </c>
    </row>
    <row r="10" spans="3:11" x14ac:dyDescent="0.25">
      <c r="C10" s="200" t="s">
        <v>560</v>
      </c>
    </row>
    <row r="11" spans="3:11" x14ac:dyDescent="0.25">
      <c r="C11" s="200" t="s">
        <v>561</v>
      </c>
    </row>
    <row r="12" spans="3:11" x14ac:dyDescent="0.25">
      <c r="C12" t="s">
        <v>548</v>
      </c>
    </row>
    <row r="14" spans="3:11" x14ac:dyDescent="0.25">
      <c r="C14" t="s">
        <v>547</v>
      </c>
      <c r="D14" s="189">
        <f>10.5+1.5</f>
        <v>12</v>
      </c>
      <c r="E14" s="190">
        <v>3</v>
      </c>
      <c r="F14" s="191">
        <f>E14*D14</f>
        <v>36</v>
      </c>
      <c r="G14" s="193">
        <f>3450/6/1.21</f>
        <v>475.20661157024796</v>
      </c>
    </row>
    <row r="15" spans="3:11" x14ac:dyDescent="0.25">
      <c r="C15" t="s">
        <v>554</v>
      </c>
      <c r="D15" s="198">
        <f>4.5/100</f>
        <v>4.4999999999999998E-2</v>
      </c>
      <c r="E15" s="199">
        <f>PI()*D15*F14</f>
        <v>5.0893800988154654</v>
      </c>
      <c r="F15" s="204">
        <f>(10.7+18.2)/2</f>
        <v>14.45</v>
      </c>
      <c r="G15" s="205">
        <f>F15/6</f>
        <v>2.4083333333333332</v>
      </c>
      <c r="H15" s="206">
        <f>G15*F14</f>
        <v>86.699999999999989</v>
      </c>
      <c r="J15">
        <v>25.4</v>
      </c>
      <c r="K15">
        <v>1</v>
      </c>
    </row>
    <row r="16" spans="3:11" x14ac:dyDescent="0.25">
      <c r="D16" s="189" t="s">
        <v>555</v>
      </c>
      <c r="E16" s="194"/>
      <c r="H16" s="197"/>
      <c r="J16">
        <v>2.54</v>
      </c>
      <c r="K16">
        <v>1</v>
      </c>
    </row>
    <row r="17" spans="3:11" x14ac:dyDescent="0.25">
      <c r="D17" s="189"/>
      <c r="E17" s="194"/>
      <c r="F17" s="195"/>
      <c r="G17" s="196"/>
      <c r="H17" s="197"/>
      <c r="J17">
        <v>4.5</v>
      </c>
      <c r="K17">
        <f>K16*J17/J16</f>
        <v>1.7716535433070866</v>
      </c>
    </row>
    <row r="19" spans="3:11" x14ac:dyDescent="0.25">
      <c r="C19" t="s">
        <v>549</v>
      </c>
    </row>
    <row r="20" spans="3:11" x14ac:dyDescent="0.25">
      <c r="C20" t="s">
        <v>542</v>
      </c>
    </row>
    <row r="21" spans="3:11" x14ac:dyDescent="0.25">
      <c r="C21" t="s">
        <v>550</v>
      </c>
    </row>
    <row r="22" spans="3:11" x14ac:dyDescent="0.25">
      <c r="C22" t="s">
        <v>544</v>
      </c>
    </row>
    <row r="23" spans="3:11" x14ac:dyDescent="0.25">
      <c r="C23" t="s">
        <v>545</v>
      </c>
    </row>
    <row r="24" spans="3:11" x14ac:dyDescent="0.25">
      <c r="C24" t="s">
        <v>546</v>
      </c>
    </row>
    <row r="25" spans="3:11" x14ac:dyDescent="0.25">
      <c r="C25" s="200" t="s">
        <v>553</v>
      </c>
    </row>
    <row r="26" spans="3:11" x14ac:dyDescent="0.25">
      <c r="C26" s="200" t="s">
        <v>560</v>
      </c>
    </row>
    <row r="27" spans="3:11" x14ac:dyDescent="0.25">
      <c r="C27" s="200" t="s">
        <v>561</v>
      </c>
    </row>
    <row r="28" spans="3:11" x14ac:dyDescent="0.25">
      <c r="C28" t="s">
        <v>551</v>
      </c>
    </row>
    <row r="29" spans="3:11" x14ac:dyDescent="0.25">
      <c r="C29" t="s">
        <v>547</v>
      </c>
      <c r="D29" s="192">
        <v>9</v>
      </c>
      <c r="E29" s="189">
        <v>1.4</v>
      </c>
      <c r="F29" s="191">
        <f>E29*D29</f>
        <v>12.6</v>
      </c>
      <c r="G29" s="193">
        <f>5960/6/1.21</f>
        <v>820.93663911845738</v>
      </c>
    </row>
    <row r="30" spans="3:11" x14ac:dyDescent="0.25">
      <c r="C30" t="s">
        <v>554</v>
      </c>
      <c r="D30" s="198">
        <f>7.5/100</f>
        <v>7.4999999999999997E-2</v>
      </c>
      <c r="E30" s="199">
        <f>PI()*D30*F29</f>
        <v>2.9688050576423546</v>
      </c>
      <c r="F30" s="204">
        <f>22.49</f>
        <v>22.49</v>
      </c>
      <c r="G30" s="205">
        <f>F30/6</f>
        <v>3.7483333333333331</v>
      </c>
      <c r="H30" s="206">
        <f>G30*F29</f>
        <v>47.228999999999992</v>
      </c>
    </row>
    <row r="31" spans="3:11" x14ac:dyDescent="0.25">
      <c r="D31" s="189" t="s">
        <v>555</v>
      </c>
      <c r="E31" s="194"/>
    </row>
    <row r="33" spans="3:6" x14ac:dyDescent="0.25">
      <c r="C33" t="s">
        <v>556</v>
      </c>
    </row>
    <row r="34" spans="3:6" x14ac:dyDescent="0.25">
      <c r="C34" t="s">
        <v>557</v>
      </c>
      <c r="D34" s="201">
        <f>0.2*0.2*0.5</f>
        <v>2.0000000000000004E-2</v>
      </c>
      <c r="E34" s="192">
        <f>+$D$29</f>
        <v>9</v>
      </c>
      <c r="F34" s="202">
        <f>E34*D34</f>
        <v>0.18000000000000005</v>
      </c>
    </row>
    <row r="35" spans="3:6" x14ac:dyDescent="0.25">
      <c r="C35" t="s">
        <v>558</v>
      </c>
      <c r="F35" s="202">
        <f>+$F$34</f>
        <v>0.18000000000000005</v>
      </c>
    </row>
    <row r="38" spans="3:6" x14ac:dyDescent="0.25">
      <c r="C38" s="203" t="s">
        <v>559</v>
      </c>
    </row>
    <row r="39" spans="3:6" x14ac:dyDescent="0.25">
      <c r="C39" t="str">
        <f>+$C$12</f>
        <v>Tubo de caño de Hierro 1 3/4" esp: 2mm</v>
      </c>
      <c r="D39" s="185" t="s">
        <v>39</v>
      </c>
      <c r="E39" s="189">
        <f>+$F$14</f>
        <v>36</v>
      </c>
    </row>
    <row r="40" spans="3:6" x14ac:dyDescent="0.25">
      <c r="C40" t="str">
        <f>+$C$28</f>
        <v>Tubo de caño de Hierro 3" esp:2mm</v>
      </c>
      <c r="D40" s="185" t="s">
        <v>39</v>
      </c>
      <c r="E40" s="189">
        <f>+$F$29</f>
        <v>12.6</v>
      </c>
    </row>
    <row r="41" spans="3:6" x14ac:dyDescent="0.25">
      <c r="C41" t="str">
        <f>+$C$23</f>
        <v>IMPRIMACIÓN EPOXI BICOMPONENTE (MIN 75 MICRONES)</v>
      </c>
      <c r="D41" s="185" t="s">
        <v>33</v>
      </c>
      <c r="E41" s="188">
        <f>$E$15+$E$30</f>
        <v>8.0581851564578209</v>
      </c>
      <c r="F41" t="s">
        <v>562</v>
      </c>
    </row>
    <row r="42" spans="3:6" x14ac:dyDescent="0.25">
      <c r="C42" t="str">
        <f>+$C$24</f>
        <v>TERMINACIÓN: ACABADO POLIURETÁNICO ASFÁLTICO (MIN 45 MICRONES)</v>
      </c>
      <c r="D42" s="185" t="s">
        <v>33</v>
      </c>
      <c r="E42" s="188">
        <f>+E41</f>
        <v>8.0581851564578209</v>
      </c>
      <c r="F42" t="s">
        <v>563</v>
      </c>
    </row>
  </sheetData>
  <hyperlinks>
    <hyperlink ref="C25" r:id="rId1"/>
    <hyperlink ref="C9" r:id="rId2"/>
  </hyperlinks>
  <pageMargins left="0.7" right="0.7" top="0.75" bottom="0.75" header="0.3" footer="0.3"/>
  <pageSetup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R1 - PC VIDAL</vt:lpstr>
      <vt:lpstr>R2 - PC VIVORATA</vt:lpstr>
      <vt:lpstr>R3 - PC CAMET</vt:lpstr>
      <vt:lpstr>Cruce Peatonal</vt:lpstr>
      <vt:lpstr>'R1 - PC VIDAL'!Área_de_impresión</vt:lpstr>
      <vt:lpstr>'R2 - PC VIVORATA'!Área_de_impresión</vt:lpstr>
      <vt:lpstr>'R3 - PC CAMET'!Área_de_impresión</vt:lpstr>
      <vt:lpstr>'R1 - PC VIDAL'!PCVIVORATA</vt:lpstr>
      <vt:lpstr>'R3 - PC CAMET'!PCVIVORATA</vt:lpstr>
      <vt:lpstr>PCVIVORATA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Jose Porto</dc:creator>
  <cp:lastModifiedBy>Anahi Gomez</cp:lastModifiedBy>
  <cp:lastPrinted>2022-04-19T14:22:16Z</cp:lastPrinted>
  <dcterms:created xsi:type="dcterms:W3CDTF">2022-03-07T13:25:35Z</dcterms:created>
  <dcterms:modified xsi:type="dcterms:W3CDTF">2022-04-25T17:07:42Z</dcterms:modified>
</cp:coreProperties>
</file>