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/>
  <mc:AlternateContent xmlns:mc="http://schemas.openxmlformats.org/markup-compatibility/2006">
    <mc:Choice Requires="x15">
      <x15ac:absPath xmlns:x15ac="http://schemas.microsoft.com/office/spreadsheetml/2010/11/ac" url="C:\Users\fcaruso\Desktop\"/>
    </mc:Choice>
  </mc:AlternateContent>
  <xr:revisionPtr revIDLastSave="0" documentId="13_ncr:1_{78E1A6A1-114F-4CCF-B8AD-C8F7EA1972BF}" xr6:coauthVersionLast="45" xr6:coauthVersionMax="45" xr10:uidLastSave="{00000000-0000-0000-0000-000000000000}"/>
  <bookViews>
    <workbookView xWindow="540" yWindow="765" windowWidth="19950" windowHeight="10755" xr2:uid="{00000000-000D-0000-FFFF-FFFF00000000}"/>
  </bookViews>
  <sheets>
    <sheet name="acceso jorge NEWBERY" sheetId="1" r:id="rId1"/>
  </sheets>
  <definedNames>
    <definedName name="_xlnm._FilterDatabase" localSheetId="0" hidden="1">'acceso jorge NEWBERY'!$B$10:$H$52</definedName>
    <definedName name="AFCOCLAV" localSheetId="0">#REF!</definedName>
    <definedName name="AFCOCLAV">#REF!</definedName>
    <definedName name="ALTO" localSheetId="0">#REF!</definedName>
    <definedName name="ALTO">#REF!</definedName>
    <definedName name="ANCHO" localSheetId="0">#REF!</definedName>
    <definedName name="ANCHO">#REF!</definedName>
    <definedName name="Antepecho" localSheetId="0">#REF!</definedName>
    <definedName name="Antepecho">#REF!</definedName>
    <definedName name="ARMADURAS">#REF!</definedName>
    <definedName name="AUXILIAR" localSheetId="0">#REF!</definedName>
    <definedName name="AUXILIAR">#REF!</definedName>
    <definedName name="Carga__m2" localSheetId="0">#REF!</definedName>
    <definedName name="Carga__m2">#REF!</definedName>
    <definedName name="Cortinas" localSheetId="0">#REF!</definedName>
    <definedName name="Cortinas">#REF!</definedName>
    <definedName name="DATOS" localSheetId="0">#REF!</definedName>
    <definedName name="DATOS">#REF!</definedName>
    <definedName name="Dintel" localSheetId="0">#REF!</definedName>
    <definedName name="Dintel">#REF!</definedName>
    <definedName name="ELEMENTO">#REF!</definedName>
    <definedName name="ESP_FONDO" localSheetId="0">#REF!</definedName>
    <definedName name="ESP_FONDO">#REF!</definedName>
    <definedName name="ESP_TABIQUE" localSheetId="0">#REF!</definedName>
    <definedName name="ESP_TABIQUE">#REF!</definedName>
    <definedName name="ESP_TAPA" localSheetId="0">#REF!</definedName>
    <definedName name="ESP_TAPA">#REF!</definedName>
    <definedName name="HEAD" localSheetId="0">#REF!</definedName>
    <definedName name="HEAD">#REF!</definedName>
    <definedName name="LARGO" localSheetId="0">#REF!</definedName>
    <definedName name="LARGO">#REF!</definedName>
    <definedName name="LOCALES" localSheetId="0">#REF!</definedName>
    <definedName name="LOCALES">#REF!</definedName>
    <definedName name="LOSAS" localSheetId="0">#REF!</definedName>
    <definedName name="LOSAS">#REF!</definedName>
    <definedName name="MAMP" localSheetId="0">#REF!</definedName>
    <definedName name="MAMP">#REF!</definedName>
    <definedName name="Morteros" localSheetId="0">#REF!</definedName>
    <definedName name="Morteros">#REF!</definedName>
    <definedName name="Pinturas" localSheetId="0">#REF!</definedName>
    <definedName name="Pinturas">#REF!</definedName>
    <definedName name="Summary">#REF!</definedName>
    <definedName name="TABLA" localSheetId="0">#REF!</definedName>
    <definedName name="TABLA">#REF!</definedName>
    <definedName name="Tension_H_A" localSheetId="0">#REF!</definedName>
    <definedName name="Tension_H_A">#REF!</definedName>
    <definedName name="TIPOS" localSheetId="0">#REF!</definedName>
    <definedName name="TIPOS">#REF!</definedName>
    <definedName name="Vidrios" localSheetId="0">#REF!</definedName>
    <definedName name="Vidrios">#REF!</definedName>
    <definedName name="VIGAS" localSheetId="0">#REF!</definedName>
    <definedName name="VIGAS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3" i="1" l="1"/>
  <c r="G25" i="1" l="1"/>
  <c r="G24" i="1"/>
  <c r="H23" i="1" s="1"/>
  <c r="H20" i="1"/>
  <c r="I21" i="1" l="1"/>
  <c r="E50" i="1"/>
  <c r="G50" i="1" s="1"/>
  <c r="G52" i="1"/>
  <c r="G51" i="1"/>
  <c r="G43" i="1"/>
  <c r="E32" i="1"/>
  <c r="E31" i="1"/>
  <c r="G33" i="1"/>
  <c r="G48" i="1" l="1"/>
  <c r="G47" i="1"/>
  <c r="G46" i="1"/>
  <c r="G45" i="1"/>
  <c r="G42" i="1"/>
  <c r="G41" i="1"/>
  <c r="G40" i="1"/>
  <c r="G39" i="1"/>
  <c r="G37" i="1"/>
  <c r="G36" i="1"/>
  <c r="G35" i="1"/>
  <c r="G32" i="1"/>
  <c r="G31" i="1"/>
  <c r="H30" i="1" l="1"/>
  <c r="H34" i="1"/>
  <c r="H38" i="1"/>
  <c r="H44" i="1"/>
  <c r="G29" i="1"/>
  <c r="G28" i="1"/>
  <c r="H26" i="1" s="1"/>
  <c r="H27" i="1" l="1"/>
  <c r="G19" i="1" l="1"/>
  <c r="G18" i="1"/>
  <c r="G17" i="1"/>
  <c r="G15" i="1"/>
  <c r="H14" i="1" s="1"/>
  <c r="G13" i="1"/>
  <c r="G12" i="1"/>
  <c r="G11" i="1"/>
  <c r="H49" i="1" l="1"/>
  <c r="H16" i="1"/>
  <c r="H57" i="1"/>
  <c r="H53" i="1" l="1"/>
  <c r="H58" i="1"/>
  <c r="H59" i="1" s="1"/>
  <c r="H61" i="1" s="1"/>
  <c r="H60" i="1" l="1"/>
  <c r="H62" i="1" s="1"/>
  <c r="H63" i="1" s="1"/>
  <c r="H64" i="1" s="1"/>
  <c r="H65" i="1" s="1"/>
  <c r="H66" i="1" l="1"/>
  <c r="H68" i="1" s="1"/>
</calcChain>
</file>

<file path=xl/sharedStrings.xml><?xml version="1.0" encoding="utf-8"?>
<sst xmlns="http://schemas.openxmlformats.org/spreadsheetml/2006/main" count="132" uniqueCount="109">
  <si>
    <t xml:space="preserve">  </t>
  </si>
  <si>
    <t xml:space="preserve"> </t>
  </si>
  <si>
    <t>I                                                       PRESUPUESTO OFICIAL                                                     I</t>
  </si>
  <si>
    <t>ITEM</t>
  </si>
  <si>
    <t>DESCRIPCIÓN DE TAREAS</t>
  </si>
  <si>
    <t>Unidad</t>
  </si>
  <si>
    <t>Cantidad Estimada</t>
  </si>
  <si>
    <t xml:space="preserve">Costo Unitario </t>
  </si>
  <si>
    <t>Subtotal</t>
  </si>
  <si>
    <t>Total Rubro</t>
  </si>
  <si>
    <t>Cronograna de tareas</t>
  </si>
  <si>
    <t>GL</t>
  </si>
  <si>
    <t>Análisis de Riesgos y Plan de Gestión Ambiental (PGA)</t>
  </si>
  <si>
    <t>Plan de Gestión y Control de la Calidad (PGC)</t>
  </si>
  <si>
    <t>PROYECTO EJECUTIVO E INGENIERÍA APTO CONSTRUCCIÓN</t>
  </si>
  <si>
    <t>Proyecto Ejecutivo de Obra Civil</t>
  </si>
  <si>
    <t>OBRADORES Y CERCOS DE OBRA</t>
  </si>
  <si>
    <t>Instalación de Cercos de Obra</t>
  </si>
  <si>
    <t>Provisión e Instalación de Carteles de Obra</t>
  </si>
  <si>
    <t>Provisión e Instalación de Obrador/es</t>
  </si>
  <si>
    <t>U</t>
  </si>
  <si>
    <t>M2</t>
  </si>
  <si>
    <t>Desmonte de Suelo Vegetal, Terraplenamientos y Apisonado</t>
  </si>
  <si>
    <t>u</t>
  </si>
  <si>
    <t>COSTO DIRECTO (CD)</t>
  </si>
  <si>
    <t>1.</t>
  </si>
  <si>
    <t>Total Costo Directo (Costo-Costo)</t>
  </si>
  <si>
    <t>2.</t>
  </si>
  <si>
    <t>Gastos Generales (Sobre 1)</t>
  </si>
  <si>
    <t>3.</t>
  </si>
  <si>
    <t>Costo Unitario  (1+2)</t>
  </si>
  <si>
    <t>4.</t>
  </si>
  <si>
    <t>Gastos Financieros (Sobre 3)</t>
  </si>
  <si>
    <t>5.</t>
  </si>
  <si>
    <t>Beneficio (Sobre 3)</t>
  </si>
  <si>
    <t>6.</t>
  </si>
  <si>
    <t>Precio Unitario Antes de Impuestos (1+2+4+5)</t>
  </si>
  <si>
    <t>7.</t>
  </si>
  <si>
    <t>IIBB (Sobre 6)</t>
  </si>
  <si>
    <t>8.</t>
  </si>
  <si>
    <t>Base Imponible (1+2+4+5+7)</t>
  </si>
  <si>
    <t>9.</t>
  </si>
  <si>
    <t>ITB (Sobre 8)</t>
  </si>
  <si>
    <t>10.</t>
  </si>
  <si>
    <t>Presupuesto sin IVA (1+2+4+5+8+9)</t>
  </si>
  <si>
    <r>
      <t>TOTAL COTIZACION  (IVA NO INCLUIDO)</t>
    </r>
    <r>
      <rPr>
        <b/>
        <sz val="11"/>
        <color indexed="9"/>
        <rFont val="Arial"/>
        <family val="2"/>
      </rPr>
      <t xml:space="preserve">_    </t>
    </r>
    <r>
      <rPr>
        <b/>
        <sz val="11"/>
        <rFont val="Arial"/>
        <family val="2"/>
      </rPr>
      <t xml:space="preserve">    </t>
    </r>
  </si>
  <si>
    <t>Demolición de solado, carpeta y/o contrapiso de laberintos y acceso</t>
  </si>
  <si>
    <t>m3</t>
  </si>
  <si>
    <t>Ejecución de Solado de hormigón peinado de 10 cm c/malla SIMA Fe 6 mm 15 x 15 cm</t>
  </si>
  <si>
    <t>m2</t>
  </si>
  <si>
    <t>Cruces peatonales a nivel entre vías (PAN)</t>
  </si>
  <si>
    <t>Ejecución de Solados de Hormigón Peinado</t>
  </si>
  <si>
    <t>ml</t>
  </si>
  <si>
    <t xml:space="preserve">Provisión e instalación de losetas premoldeadas </t>
  </si>
  <si>
    <t>Ejecución de Solados preventivos y de Hormigón peinado c/bordes alisados</t>
  </si>
  <si>
    <t xml:space="preserve">Provisión e Instalación de barandas metálicas galvanizadas en caliente </t>
  </si>
  <si>
    <t>Retiro de Laberintos lncluye solado</t>
  </si>
  <si>
    <t>Veredas de Acceso Rampada</t>
  </si>
  <si>
    <t>Ejecución de barandas complementarias en hierro redondo.</t>
  </si>
  <si>
    <t>Ejecución de Nuevos Laberintos según Detalle D10 incluye barandas</t>
  </si>
  <si>
    <t>Ejecución de zapata de fundación  - incluye excavación</t>
  </si>
  <si>
    <t xml:space="preserve">Ejecución de tabique de Hormigón Armado </t>
  </si>
  <si>
    <t>Ejecución de losa y zocalo en hormigón armado según calculo.  Losa esp. 12cm.  Zocalo de 10*10</t>
  </si>
  <si>
    <t>Provisión e Instalación de barandas metálicas galvanizadas en caliente.</t>
  </si>
  <si>
    <t xml:space="preserve">INSTALACIÓN ELÉCTRICA </t>
  </si>
  <si>
    <t xml:space="preserve">Provisión e Instalación de Columnas de Alumbrado con 1 Luminaria LED 100W s/ Detalle D4 - H: 6,00 mts </t>
  </si>
  <si>
    <t>Provisión e Instalación de Columnas de Alumbrado con 2 Luminarias LED 100W s/ Detalle D4 - H: 6,00 mts</t>
  </si>
  <si>
    <t>Rampas de acceso (DOS)</t>
  </si>
  <si>
    <t>Escaleras (DOS) DE 2,60M</t>
  </si>
  <si>
    <t>Ejecución de losa y zocalo en hormigón armado según calculo.  Losa esp. 12cm.  Zocalo de 10*10  Terminación superficial de losa yaneado antideslizante, y colocación de nariz de escalón en hierro ángulo 1"1/2. según Detalle D9</t>
  </si>
  <si>
    <t>Tendido de CAÑERIA  Circuitos eléctricos para  Alumbrado Cu 4x4mm^2 - IRAM 2178</t>
  </si>
  <si>
    <t>O</t>
  </si>
  <si>
    <t>TAREAS PRELIMINARES</t>
  </si>
  <si>
    <t>0.1</t>
  </si>
  <si>
    <t>gl</t>
  </si>
  <si>
    <t>0.2</t>
  </si>
  <si>
    <t>Obrador  (SE INCLUYE DENTRO DE LOS GASTOS GENERALES)</t>
  </si>
  <si>
    <t>0.3</t>
  </si>
  <si>
    <t>0.3.1</t>
  </si>
  <si>
    <t>Analisis de Riesgos y Plan de Gestion Ambiental (PGA)</t>
  </si>
  <si>
    <t>0.3.2</t>
  </si>
  <si>
    <t>Plan de Calidad (PC)</t>
  </si>
  <si>
    <t>Proyecto Ejecutivo (SE INCLUYE DENTRO DE LOS GASTOS GENERALES)</t>
  </si>
  <si>
    <t>Plan de Higiene, Seguridad y Medio Ambiente (SE INCLUYE DENTRO DE LOS GASTOS GENERALES)</t>
  </si>
  <si>
    <r>
      <rPr>
        <b/>
        <sz val="11"/>
        <color indexed="8"/>
        <rFont val="Calibri"/>
        <family val="2"/>
      </rPr>
      <t xml:space="preserve">NOTA: </t>
    </r>
    <r>
      <rPr>
        <sz val="11"/>
        <color theme="1"/>
        <rFont val="Calibri"/>
        <family val="2"/>
        <scheme val="minor"/>
      </rPr>
      <t xml:space="preserve">EL PRESENTE CONTRATO SE REGIRÁ POR EL SISTEMA DE CONTRATACIÓN DE AJUSTE ALZADO.  </t>
    </r>
  </si>
  <si>
    <t>OBRAS CIVILES</t>
  </si>
  <si>
    <t>DEMOLICIONES Y REMOCIONES</t>
  </si>
  <si>
    <t>1.1.1</t>
  </si>
  <si>
    <t>1.1.2</t>
  </si>
  <si>
    <t>1.2.1</t>
  </si>
  <si>
    <t>1.2.2</t>
  </si>
  <si>
    <t>1.2.3</t>
  </si>
  <si>
    <t>1.3.1</t>
  </si>
  <si>
    <t>1.3.2</t>
  </si>
  <si>
    <t>1.3.3</t>
  </si>
  <si>
    <t>1.4.1</t>
  </si>
  <si>
    <t>1.4.2</t>
  </si>
  <si>
    <t>1.4.3</t>
  </si>
  <si>
    <t>1.4.4</t>
  </si>
  <si>
    <t>1.4.5</t>
  </si>
  <si>
    <t>1.5.1</t>
  </si>
  <si>
    <t>1.5.2</t>
  </si>
  <si>
    <t>1.5.3</t>
  </si>
  <si>
    <t>1.5.4</t>
  </si>
  <si>
    <t>2.1.1</t>
  </si>
  <si>
    <t>2.1.2</t>
  </si>
  <si>
    <t>2.1.3</t>
  </si>
  <si>
    <t>m</t>
  </si>
  <si>
    <t>LP 06-2020 - ADECUACION DE LA ACCESIBILIDAD A LA ESTACION JORGE NEWBERY DE LA LINEA URQUIZA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</si>
</sst>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 * #,##0.00_ ;_ * \-#,##0.00_ ;_ * &quot;-&quot;??_ ;_ @_ "/>
    <numFmt numFmtId="166" formatCode="_ &quot;$&quot;\ * #,##0.00_ ;_ &quot;$&quot;\ * \-#,##0.00_ ;_ &quot;$&quot;\ * &quot;-&quot;??_ ;_ @_ "/>
    <numFmt numFmtId="167" formatCode="&quot;$&quot;#,##0.00"/>
    <numFmt numFmtId="168" formatCode="&quot;$&quot;\ #,##0.00"/>
    <numFmt numFmtId="169" formatCode="0.0%"/>
    <numFmt numFmtId="170" formatCode="&quot;$&quot;\ #,##0.0"/>
    <numFmt numFmtId="171" formatCode="_-* #,##0.00\ &quot;€&quot;_-;\-* #,##0.00\ &quot;€&quot;_-;_-* &quot;-&quot;??\ &quot;€&quot;_-;_-@_-"/>
    <numFmt numFmtId="172" formatCode="_(&quot;$&quot;* #,##0.00_);_(&quot;$&quot;* \(#,##0.00\);_(&quot;$&quot;* &quot;-&quot;??_);_(@_)"/>
    <numFmt numFmtId="173" formatCode="_ [$€-2]\ * #,##0.00_ ;_ [$€-2]\ * \-#,##0.00_ ;_ [$€-2]\ * &quot;-&quot;??_ "/>
    <numFmt numFmtId="174" formatCode="#.00"/>
    <numFmt numFmtId="175" formatCode="d\-mmmm\-yyyy"/>
    <numFmt numFmtId="176" formatCode="#,##0.00\ &quot;% s/MO&quot;"/>
    <numFmt numFmtId="177" formatCode="#,##0.0"/>
    <numFmt numFmtId="178" formatCode="\$#.00"/>
    <numFmt numFmtId="179" formatCode="#,##0\ &quot;$&quot;;\-#,##0\ &quot;$&quot;"/>
    <numFmt numFmtId="180" formatCode="#,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name val="Arial"/>
      <family val="2"/>
    </font>
    <font>
      <sz val="18"/>
      <name val="Arial"/>
      <family val="2"/>
    </font>
    <font>
      <b/>
      <sz val="16"/>
      <color theme="3" tint="0.39997558519241921"/>
      <name val="Arial"/>
      <family val="2"/>
    </font>
    <font>
      <sz val="11"/>
      <color theme="3" tint="0.39997558519241921"/>
      <name val="Calibri"/>
      <family val="2"/>
      <scheme val="minor"/>
    </font>
    <font>
      <b/>
      <sz val="18"/>
      <name val="Arial Black"/>
      <family val="2"/>
    </font>
    <font>
      <b/>
      <sz val="14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sz val="12"/>
      <color theme="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0"/>
      <color theme="0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10"/>
      <name val="Calibri"/>
      <family val="2"/>
    </font>
    <font>
      <b/>
      <sz val="18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Times New Roman"/>
      <family val="1"/>
    </font>
    <font>
      <u/>
      <sz val="10"/>
      <color indexed="12"/>
      <name val="MS Sans Serif"/>
      <family val="2"/>
    </font>
    <font>
      <sz val="10"/>
      <name val="Courier"/>
      <family val="3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u/>
      <sz val="7.7"/>
      <color theme="10"/>
      <name val="Calibri"/>
      <family val="2"/>
    </font>
    <font>
      <sz val="10"/>
      <name val="Tahoma"/>
      <family val="2"/>
    </font>
    <font>
      <b/>
      <sz val="10"/>
      <color indexed="9"/>
      <name val="Arial"/>
      <family val="2"/>
    </font>
    <font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sz val="11"/>
      <color theme="0"/>
      <name val="Arial"/>
      <family val="2"/>
    </font>
    <font>
      <sz val="11"/>
      <color rgb="FFFF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458">
    <xf numFmtId="0" fontId="0" fillId="0" borderId="0"/>
    <xf numFmtId="9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11" fillId="0" borderId="0"/>
    <xf numFmtId="0" fontId="1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1" fillId="0" borderId="0" applyFont="0" applyBorder="0">
      <alignment readingOrder="1"/>
    </xf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0" fillId="17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8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16" borderId="0" applyNumberFormat="0" applyBorder="0" applyAlignment="0" applyProtection="0"/>
    <xf numFmtId="0" fontId="29" fillId="18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13" borderId="0" applyNumberFormat="0" applyBorder="0" applyAlignment="0" applyProtection="0"/>
    <xf numFmtId="0" fontId="29" fillId="25" borderId="0" applyNumberFormat="0" applyBorder="0" applyAlignment="0" applyProtection="0"/>
    <xf numFmtId="0" fontId="29" fillId="1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5" borderId="0" applyNumberFormat="0" applyBorder="0" applyAlignment="0" applyProtection="0"/>
    <xf numFmtId="0" fontId="36" fillId="10" borderId="0" applyNumberFormat="0" applyBorder="0" applyAlignment="0" applyProtection="0"/>
    <xf numFmtId="0" fontId="30" fillId="13" borderId="0" applyNumberFormat="0" applyBorder="0" applyAlignment="0" applyProtection="0"/>
    <xf numFmtId="0" fontId="4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1" fillId="29" borderId="32" applyNumberFormat="0" applyAlignment="0" applyProtection="0"/>
    <xf numFmtId="0" fontId="43" fillId="30" borderId="32" applyNumberFormat="0" applyAlignment="0" applyProtection="0"/>
    <xf numFmtId="0" fontId="32" fillId="31" borderId="33" applyNumberFormat="0" applyAlignment="0" applyProtection="0"/>
    <xf numFmtId="0" fontId="38" fillId="0" borderId="35" applyNumberFormat="0" applyFill="0" applyAlignment="0" applyProtection="0"/>
    <xf numFmtId="0" fontId="32" fillId="31" borderId="33" applyNumberFormat="0" applyAlignment="0" applyProtection="0"/>
    <xf numFmtId="0" fontId="45" fillId="0" borderId="0">
      <protection locked="0"/>
    </xf>
    <xf numFmtId="0" fontId="28" fillId="0" borderId="11" applyProtection="0"/>
    <xf numFmtId="0" fontId="46" fillId="0" borderId="0">
      <protection locked="0"/>
    </xf>
    <xf numFmtId="0" fontId="46" fillId="0" borderId="0">
      <protection locked="0"/>
    </xf>
    <xf numFmtId="0" fontId="50" fillId="0" borderId="0" applyNumberFormat="0" applyFill="0" applyBorder="0" applyAlignment="0" applyProtection="0"/>
    <xf numFmtId="0" fontId="29" fillId="32" borderId="0" applyNumberFormat="0" applyBorder="0" applyAlignment="0" applyProtection="0"/>
    <xf numFmtId="0" fontId="29" fillId="25" borderId="0" applyNumberFormat="0" applyBorder="0" applyAlignment="0" applyProtection="0"/>
    <xf numFmtId="0" fontId="29" fillId="19" borderId="0" applyNumberFormat="0" applyBorder="0" applyAlignment="0" applyProtection="0"/>
    <xf numFmtId="0" fontId="29" fillId="33" borderId="0" applyNumberFormat="0" applyBorder="0" applyAlignment="0" applyProtection="0"/>
    <xf numFmtId="0" fontId="29" fillId="23" borderId="0" applyNumberFormat="0" applyBorder="0" applyAlignment="0" applyProtection="0"/>
    <xf numFmtId="0" fontId="29" fillId="27" borderId="0" applyNumberFormat="0" applyBorder="0" applyAlignment="0" applyProtection="0"/>
    <xf numFmtId="0" fontId="35" fillId="20" borderId="32" applyNumberFormat="0" applyAlignment="0" applyProtection="0"/>
    <xf numFmtId="0" fontId="47" fillId="0" borderId="0" applyNumberFormat="0" applyFill="0" applyBorder="0" applyAlignment="0" applyProtection="0"/>
    <xf numFmtId="17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74" fontId="45" fillId="0" borderId="0">
      <protection locked="0"/>
    </xf>
    <xf numFmtId="174" fontId="45" fillId="0" borderId="0">
      <protection locked="0"/>
    </xf>
    <xf numFmtId="0" fontId="11" fillId="0" borderId="0" applyNumberFormat="0" applyFill="0" applyBorder="0" applyAlignment="0" applyProtection="0"/>
    <xf numFmtId="174" fontId="45" fillId="0" borderId="0">
      <protection locked="0"/>
    </xf>
    <xf numFmtId="174" fontId="45" fillId="0" borderId="0">
      <protection locked="0"/>
    </xf>
    <xf numFmtId="174" fontId="45" fillId="0" borderId="0">
      <protection locked="0"/>
    </xf>
    <xf numFmtId="174" fontId="45" fillId="0" borderId="0">
      <protection locked="0"/>
    </xf>
    <xf numFmtId="174" fontId="45" fillId="0" borderId="0">
      <protection locked="0"/>
    </xf>
    <xf numFmtId="174" fontId="45" fillId="0" borderId="0">
      <protection locked="0"/>
    </xf>
    <xf numFmtId="175" fontId="11" fillId="0" borderId="0" applyFill="0" applyBorder="0" applyAlignment="0" applyProtection="0"/>
    <xf numFmtId="174" fontId="45" fillId="0" borderId="0">
      <protection locked="0"/>
    </xf>
    <xf numFmtId="4" fontId="45" fillId="0" borderId="0">
      <protection locked="0"/>
    </xf>
    <xf numFmtId="0" fontId="30" fillId="11" borderId="0" applyNumberFormat="0" applyBorder="0" applyAlignment="0" applyProtection="0"/>
    <xf numFmtId="0" fontId="41" fillId="0" borderId="36" applyNumberFormat="0" applyFill="0" applyAlignment="0" applyProtection="0"/>
    <xf numFmtId="0" fontId="42" fillId="0" borderId="37" applyNumberFormat="0" applyFill="0" applyAlignment="0" applyProtection="0"/>
    <xf numFmtId="0" fontId="34" fillId="0" borderId="38" applyNumberFormat="0" applyFill="0" applyAlignment="0" applyProtection="0"/>
    <xf numFmtId="0" fontId="34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/>
    <xf numFmtId="0" fontId="36" fillId="12" borderId="0" applyNumberFormat="0" applyBorder="0" applyAlignment="0" applyProtection="0"/>
    <xf numFmtId="0" fontId="35" fillId="14" borderId="32" applyNumberFormat="0" applyAlignment="0" applyProtection="0"/>
    <xf numFmtId="0" fontId="33" fillId="0" borderId="34" applyNumberFormat="0" applyFill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8" fontId="45" fillId="0" borderId="0">
      <protection locked="0"/>
    </xf>
    <xf numFmtId="179" fontId="11" fillId="0" borderId="0" applyFill="0" applyBorder="0" applyAlignment="0" applyProtection="0"/>
    <xf numFmtId="0" fontId="51" fillId="20" borderId="0" applyNumberFormat="0" applyBorder="0" applyAlignment="0" applyProtection="0"/>
    <xf numFmtId="174" fontId="4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17" borderId="39" applyNumberFormat="0" applyFont="0" applyAlignment="0" applyProtection="0"/>
    <xf numFmtId="0" fontId="11" fillId="17" borderId="39" applyNumberFormat="0" applyFont="0" applyAlignment="0" applyProtection="0"/>
    <xf numFmtId="0" fontId="37" fillId="29" borderId="40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77" fontId="11" fillId="0" borderId="0" applyFill="0" applyBorder="0" applyAlignment="0" applyProtection="0"/>
    <xf numFmtId="3" fontId="11" fillId="0" borderId="0" applyFill="0" applyBorder="0" applyAlignment="0" applyProtection="0"/>
    <xf numFmtId="0" fontId="37" fillId="30" borderId="40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3" fillId="0" borderId="41" applyNumberFormat="0" applyFill="0" applyAlignment="0" applyProtection="0"/>
    <xf numFmtId="0" fontId="54" fillId="0" borderId="42" applyNumberFormat="0" applyFill="0" applyAlignment="0" applyProtection="0"/>
    <xf numFmtId="0" fontId="50" fillId="0" borderId="43" applyNumberFormat="0" applyFill="0" applyAlignment="0" applyProtection="0"/>
    <xf numFmtId="0" fontId="52" fillId="0" borderId="0" applyNumberFormat="0" applyFill="0" applyBorder="0" applyAlignment="0" applyProtection="0"/>
    <xf numFmtId="180" fontId="45" fillId="0" borderId="44">
      <protection locked="0"/>
    </xf>
    <xf numFmtId="0" fontId="26" fillId="0" borderId="45" applyNumberFormat="0" applyFill="0" applyAlignment="0" applyProtection="0"/>
    <xf numFmtId="0" fontId="26" fillId="0" borderId="45" applyNumberFormat="0" applyFill="0" applyAlignment="0" applyProtection="0"/>
    <xf numFmtId="0" fontId="38" fillId="0" borderId="0" applyNumberFormat="0" applyFill="0" applyBorder="0" applyAlignment="0" applyProtection="0"/>
    <xf numFmtId="166" fontId="56" fillId="34" borderId="39" applyNumberFormat="0" applyAlignment="0">
      <alignment horizontal="left" vertical="center"/>
    </xf>
    <xf numFmtId="166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57" fillId="35" borderId="0">
      <alignment vertical="center"/>
    </xf>
  </cellStyleXfs>
  <cellXfs count="165">
    <xf numFmtId="0" fontId="0" fillId="0" borderId="0" xfId="0"/>
    <xf numFmtId="0" fontId="5" fillId="3" borderId="1" xfId="0" applyFont="1" applyFill="1" applyBorder="1" applyAlignment="1">
      <alignment horizontal="right" vertical="center" wrapText="1"/>
    </xf>
    <xf numFmtId="0" fontId="5" fillId="3" borderId="2" xfId="0" applyFont="1" applyFill="1" applyBorder="1" applyAlignment="1">
      <alignment vertical="center" wrapText="1"/>
    </xf>
    <xf numFmtId="0" fontId="6" fillId="3" borderId="2" xfId="0" applyFont="1" applyFill="1" applyBorder="1"/>
    <xf numFmtId="0" fontId="6" fillId="0" borderId="0" xfId="0" applyFont="1"/>
    <xf numFmtId="0" fontId="5" fillId="3" borderId="3" xfId="0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vertical="center" wrapText="1"/>
    </xf>
    <xf numFmtId="0" fontId="6" fillId="3" borderId="0" xfId="0" applyFont="1" applyFill="1" applyBorder="1"/>
    <xf numFmtId="0" fontId="9" fillId="6" borderId="5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vertical="center" wrapText="1"/>
    </xf>
    <xf numFmtId="2" fontId="10" fillId="6" borderId="6" xfId="0" applyNumberFormat="1" applyFont="1" applyFill="1" applyBorder="1" applyAlignment="1" applyProtection="1">
      <alignment horizontal="center" vertical="center" wrapText="1"/>
      <protection locked="0"/>
    </xf>
    <xf numFmtId="4" fontId="10" fillId="6" borderId="6" xfId="0" applyNumberFormat="1" applyFont="1" applyFill="1" applyBorder="1" applyAlignment="1" applyProtection="1">
      <alignment horizontal="center" vertical="center" wrapText="1"/>
      <protection locked="0"/>
    </xf>
    <xf numFmtId="165" fontId="10" fillId="6" borderId="6" xfId="2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9" fillId="7" borderId="7" xfId="0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left" vertical="center" wrapText="1"/>
    </xf>
    <xf numFmtId="2" fontId="13" fillId="7" borderId="8" xfId="0" applyNumberFormat="1" applyFont="1" applyFill="1" applyBorder="1" applyAlignment="1" applyProtection="1">
      <alignment horizontal="center" vertical="center" wrapText="1"/>
      <protection locked="0"/>
    </xf>
    <xf numFmtId="166" fontId="14" fillId="7" borderId="8" xfId="3" applyFont="1" applyFill="1" applyBorder="1" applyAlignment="1" applyProtection="1">
      <alignment horizontal="center" vertical="center" wrapText="1"/>
      <protection locked="0"/>
    </xf>
    <xf numFmtId="0" fontId="15" fillId="8" borderId="7" xfId="0" applyFont="1" applyFill="1" applyBorder="1" applyAlignment="1">
      <alignment horizontal="center" vertical="center"/>
    </xf>
    <xf numFmtId="0" fontId="10" fillId="8" borderId="8" xfId="0" applyFont="1" applyFill="1" applyBorder="1" applyAlignment="1">
      <alignment horizontal="left" vertical="center" wrapText="1"/>
    </xf>
    <xf numFmtId="2" fontId="16" fillId="8" borderId="8" xfId="0" applyNumberFormat="1" applyFont="1" applyFill="1" applyBorder="1" applyAlignment="1" applyProtection="1">
      <alignment horizontal="center" vertical="center" wrapText="1"/>
      <protection locked="0"/>
    </xf>
    <xf numFmtId="166" fontId="16" fillId="8" borderId="8" xfId="3" applyFont="1" applyFill="1" applyBorder="1" applyAlignment="1" applyProtection="1">
      <alignment horizontal="center" vertical="center" wrapText="1"/>
      <protection locked="0"/>
    </xf>
    <xf numFmtId="0" fontId="18" fillId="0" borderId="7" xfId="0" applyFont="1" applyBorder="1" applyAlignment="1">
      <alignment horizontal="right" vertical="center"/>
    </xf>
    <xf numFmtId="0" fontId="19" fillId="2" borderId="8" xfId="0" applyFont="1" applyFill="1" applyBorder="1" applyAlignment="1">
      <alignment horizontal="left" vertical="center" wrapText="1"/>
    </xf>
    <xf numFmtId="0" fontId="19" fillId="2" borderId="8" xfId="0" applyFont="1" applyFill="1" applyBorder="1" applyAlignment="1">
      <alignment horizontal="center" vertical="center" wrapText="1"/>
    </xf>
    <xf numFmtId="43" fontId="19" fillId="2" borderId="8" xfId="4" applyFont="1" applyFill="1" applyBorder="1" applyAlignment="1">
      <alignment horizontal="center" vertical="center" wrapText="1"/>
    </xf>
    <xf numFmtId="164" fontId="19" fillId="2" borderId="8" xfId="5" applyFont="1" applyFill="1" applyBorder="1" applyAlignment="1">
      <alignment horizontal="center" vertical="center" wrapText="1"/>
    </xf>
    <xf numFmtId="166" fontId="1" fillId="0" borderId="8" xfId="3" applyFont="1" applyBorder="1"/>
    <xf numFmtId="165" fontId="17" fillId="8" borderId="8" xfId="2" applyFont="1" applyFill="1" applyBorder="1" applyAlignment="1" applyProtection="1">
      <alignment horizontal="center" vertical="center" wrapText="1"/>
      <protection locked="0"/>
    </xf>
    <xf numFmtId="165" fontId="21" fillId="7" borderId="8" xfId="2" applyFont="1" applyFill="1" applyBorder="1" applyAlignment="1" applyProtection="1">
      <alignment horizontal="center" vertical="center" wrapText="1"/>
      <protection locked="0"/>
    </xf>
    <xf numFmtId="0" fontId="18" fillId="0" borderId="7" xfId="0" applyFont="1" applyFill="1" applyBorder="1" applyAlignment="1">
      <alignment horizontal="right" vertical="center"/>
    </xf>
    <xf numFmtId="0" fontId="19" fillId="0" borderId="8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horizontal="center" vertical="center" wrapText="1"/>
    </xf>
    <xf numFmtId="43" fontId="19" fillId="0" borderId="8" xfId="4" applyFont="1" applyFill="1" applyBorder="1" applyAlignment="1">
      <alignment horizontal="center" vertical="center" wrapText="1"/>
    </xf>
    <xf numFmtId="164" fontId="19" fillId="0" borderId="8" xfId="5" applyFont="1" applyFill="1" applyBorder="1" applyAlignment="1">
      <alignment horizontal="center" vertical="center" wrapText="1"/>
    </xf>
    <xf numFmtId="166" fontId="1" fillId="0" borderId="8" xfId="3" applyFont="1" applyFill="1" applyBorder="1"/>
    <xf numFmtId="0" fontId="0" fillId="0" borderId="0" xfId="0" applyFill="1"/>
    <xf numFmtId="166" fontId="1" fillId="2" borderId="8" xfId="3" applyFont="1" applyFill="1" applyBorder="1"/>
    <xf numFmtId="0" fontId="22" fillId="0" borderId="0" xfId="0" applyFont="1" applyFill="1"/>
    <xf numFmtId="0" fontId="9" fillId="7" borderId="9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left" vertical="center" wrapText="1"/>
    </xf>
    <xf numFmtId="2" fontId="13" fillId="7" borderId="10" xfId="0" applyNumberFormat="1" applyFont="1" applyFill="1" applyBorder="1" applyAlignment="1" applyProtection="1">
      <alignment horizontal="center" vertical="center" wrapText="1"/>
      <protection locked="0"/>
    </xf>
    <xf numFmtId="4" fontId="21" fillId="7" borderId="10" xfId="0" applyNumberFormat="1" applyFont="1" applyFill="1" applyBorder="1" applyAlignment="1" applyProtection="1">
      <alignment horizontal="center" vertical="center" wrapText="1"/>
      <protection locked="0"/>
    </xf>
    <xf numFmtId="165" fontId="13" fillId="7" borderId="10" xfId="2" applyFont="1" applyFill="1" applyBorder="1" applyAlignment="1" applyProtection="1">
      <alignment horizontal="center" vertical="center" wrapText="1"/>
    </xf>
    <xf numFmtId="165" fontId="21" fillId="7" borderId="10" xfId="2" applyFont="1" applyFill="1" applyBorder="1" applyAlignment="1" applyProtection="1">
      <alignment horizontal="center" vertical="center" wrapText="1"/>
      <protection locked="0"/>
    </xf>
    <xf numFmtId="9" fontId="0" fillId="0" borderId="0" xfId="1" applyFont="1" applyAlignment="1">
      <alignment horizontal="right" wrapText="1"/>
    </xf>
    <xf numFmtId="9" fontId="0" fillId="0" borderId="0" xfId="1" applyFont="1" applyAlignment="1">
      <alignment wrapText="1"/>
    </xf>
    <xf numFmtId="9" fontId="0" fillId="0" borderId="0" xfId="1" applyFont="1" applyAlignment="1">
      <alignment horizontal="center" vertical="center" wrapText="1"/>
    </xf>
    <xf numFmtId="9" fontId="0" fillId="0" borderId="0" xfId="1" applyFont="1" applyAlignment="1">
      <alignment horizontal="right" vertical="center" wrapText="1"/>
    </xf>
    <xf numFmtId="9" fontId="20" fillId="0" borderId="0" xfId="1" applyFont="1" applyAlignment="1">
      <alignment horizontal="center" vertical="center" wrapText="1"/>
    </xf>
    <xf numFmtId="9" fontId="23" fillId="0" borderId="11" xfId="1" applyFont="1" applyFill="1" applyBorder="1" applyAlignment="1">
      <alignment horizontal="right" vertical="center" wrapText="1"/>
    </xf>
    <xf numFmtId="9" fontId="23" fillId="0" borderId="12" xfId="1" applyFont="1" applyFill="1" applyBorder="1" applyAlignment="1" applyProtection="1">
      <alignment vertical="center" wrapText="1"/>
      <protection locked="0"/>
    </xf>
    <xf numFmtId="9" fontId="23" fillId="0" borderId="13" xfId="1" applyFont="1" applyFill="1" applyBorder="1" applyAlignment="1" applyProtection="1">
      <alignment horizontal="right" vertical="center" wrapText="1"/>
      <protection locked="0"/>
    </xf>
    <xf numFmtId="9" fontId="23" fillId="0" borderId="14" xfId="1" applyFont="1" applyFill="1" applyBorder="1" applyAlignment="1" applyProtection="1">
      <alignment horizontal="right" vertical="center" wrapText="1"/>
    </xf>
    <xf numFmtId="9" fontId="20" fillId="0" borderId="15" xfId="1" applyFont="1" applyBorder="1" applyAlignment="1">
      <alignment horizontal="center" vertical="center" wrapText="1"/>
    </xf>
    <xf numFmtId="9" fontId="19" fillId="0" borderId="17" xfId="1" applyFont="1" applyFill="1" applyBorder="1" applyAlignment="1">
      <alignment horizontal="right" vertical="center" wrapText="1"/>
    </xf>
    <xf numFmtId="9" fontId="19" fillId="0" borderId="3" xfId="1" applyFont="1" applyFill="1" applyBorder="1" applyAlignment="1" applyProtection="1">
      <alignment vertical="center" wrapText="1"/>
      <protection locked="0"/>
    </xf>
    <xf numFmtId="9" fontId="19" fillId="0" borderId="18" xfId="1" applyFont="1" applyFill="1" applyBorder="1" applyAlignment="1" applyProtection="1">
      <alignment horizontal="right" vertical="center" wrapText="1"/>
      <protection locked="0"/>
    </xf>
    <xf numFmtId="9" fontId="23" fillId="0" borderId="18" xfId="1" applyFont="1" applyFill="1" applyBorder="1" applyAlignment="1" applyProtection="1">
      <alignment horizontal="right" vertical="center"/>
      <protection locked="0"/>
    </xf>
    <xf numFmtId="9" fontId="19" fillId="0" borderId="15" xfId="1" applyFont="1" applyFill="1" applyBorder="1" applyAlignment="1" applyProtection="1">
      <alignment horizontal="right" vertical="center" wrapText="1"/>
    </xf>
    <xf numFmtId="9" fontId="19" fillId="0" borderId="20" xfId="1" applyFont="1" applyFill="1" applyBorder="1" applyAlignment="1">
      <alignment horizontal="right" vertical="center" wrapText="1"/>
    </xf>
    <xf numFmtId="9" fontId="23" fillId="0" borderId="21" xfId="1" applyFont="1" applyFill="1" applyBorder="1" applyAlignment="1" applyProtection="1">
      <alignment horizontal="right" vertical="center"/>
      <protection locked="0"/>
    </xf>
    <xf numFmtId="9" fontId="19" fillId="0" borderId="22" xfId="1" applyFont="1" applyFill="1" applyBorder="1" applyAlignment="1" applyProtection="1">
      <alignment horizontal="right" vertical="center" wrapText="1"/>
    </xf>
    <xf numFmtId="49" fontId="19" fillId="0" borderId="24" xfId="0" applyNumberFormat="1" applyFont="1" applyFill="1" applyBorder="1" applyAlignment="1">
      <alignment horizontal="right" vertical="center" wrapText="1"/>
    </xf>
    <xf numFmtId="0" fontId="19" fillId="0" borderId="25" xfId="0" applyFont="1" applyFill="1" applyBorder="1" applyAlignment="1" applyProtection="1">
      <alignment vertical="center" wrapText="1"/>
      <protection locked="0"/>
    </xf>
    <xf numFmtId="168" fontId="19" fillId="0" borderId="26" xfId="0" applyNumberFormat="1" applyFont="1" applyFill="1" applyBorder="1" applyAlignment="1" applyProtection="1">
      <alignment horizontal="right" vertical="center" wrapText="1"/>
      <protection locked="0"/>
    </xf>
    <xf numFmtId="169" fontId="23" fillId="0" borderId="27" xfId="0" applyNumberFormat="1" applyFont="1" applyFill="1" applyBorder="1" applyAlignment="1" applyProtection="1">
      <alignment horizontal="right" vertical="center"/>
      <protection locked="0"/>
    </xf>
    <xf numFmtId="4" fontId="19" fillId="0" borderId="28" xfId="3" applyNumberFormat="1" applyFont="1" applyFill="1" applyBorder="1" applyAlignment="1" applyProtection="1">
      <alignment horizontal="right" vertical="center" wrapText="1"/>
    </xf>
    <xf numFmtId="49" fontId="23" fillId="0" borderId="11" xfId="0" applyNumberFormat="1" applyFont="1" applyFill="1" applyBorder="1" applyAlignment="1">
      <alignment horizontal="right" vertical="center" wrapText="1"/>
    </xf>
    <xf numFmtId="0" fontId="23" fillId="0" borderId="12" xfId="0" applyFont="1" applyFill="1" applyBorder="1" applyAlignment="1" applyProtection="1">
      <alignment vertical="center" wrapText="1"/>
      <protection locked="0"/>
    </xf>
    <xf numFmtId="168" fontId="23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4" xfId="0" applyNumberFormat="1" applyFont="1" applyFill="1" applyBorder="1" applyAlignment="1" applyProtection="1">
      <alignment horizontal="right" vertical="center" wrapText="1"/>
    </xf>
    <xf numFmtId="49" fontId="19" fillId="0" borderId="17" xfId="0" applyNumberFormat="1" applyFont="1" applyFill="1" applyBorder="1" applyAlignment="1">
      <alignment horizontal="right" vertical="center" wrapText="1"/>
    </xf>
    <xf numFmtId="0" fontId="19" fillId="0" borderId="3" xfId="0" applyFont="1" applyFill="1" applyBorder="1" applyAlignment="1" applyProtection="1">
      <alignment vertical="center" wrapText="1"/>
      <protection locked="0"/>
    </xf>
    <xf numFmtId="168" fontId="19" fillId="0" borderId="18" xfId="0" applyNumberFormat="1" applyFont="1" applyFill="1" applyBorder="1" applyAlignment="1" applyProtection="1">
      <alignment horizontal="right" vertical="center" wrapText="1"/>
      <protection locked="0"/>
    </xf>
    <xf numFmtId="169" fontId="23" fillId="0" borderId="30" xfId="0" applyNumberFormat="1" applyFont="1" applyFill="1" applyBorder="1" applyAlignment="1" applyProtection="1">
      <alignment horizontal="right" vertical="center"/>
      <protection locked="0"/>
    </xf>
    <xf numFmtId="4" fontId="19" fillId="0" borderId="19" xfId="3" applyNumberFormat="1" applyFont="1" applyFill="1" applyBorder="1" applyAlignment="1" applyProtection="1">
      <alignment horizontal="right" vertical="center" wrapText="1"/>
    </xf>
    <xf numFmtId="0" fontId="23" fillId="0" borderId="13" xfId="0" applyNumberFormat="1" applyFont="1" applyFill="1" applyBorder="1" applyAlignment="1" applyProtection="1">
      <alignment horizontal="right" vertical="center" wrapText="1"/>
    </xf>
    <xf numFmtId="0" fontId="24" fillId="0" borderId="0" xfId="6" applyFont="1" applyAlignment="1" applyProtection="1">
      <alignment vertical="center"/>
      <protection locked="0"/>
    </xf>
    <xf numFmtId="165" fontId="20" fillId="0" borderId="0" xfId="2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 horizontal="left" wrapText="1"/>
    </xf>
    <xf numFmtId="0" fontId="0" fillId="0" borderId="0" xfId="0" applyAlignment="1">
      <alignment vertical="center"/>
    </xf>
    <xf numFmtId="0" fontId="22" fillId="0" borderId="0" xfId="0" applyFont="1"/>
    <xf numFmtId="0" fontId="22" fillId="0" borderId="0" xfId="0" applyFont="1" applyAlignment="1">
      <alignment horizontal="center"/>
    </xf>
    <xf numFmtId="4" fontId="22" fillId="0" borderId="0" xfId="0" applyNumberFormat="1" applyFont="1" applyAlignment="1">
      <alignment horizontal="right"/>
    </xf>
    <xf numFmtId="166" fontId="22" fillId="0" borderId="0" xfId="9" applyFont="1" applyAlignment="1">
      <alignment horizontal="right"/>
    </xf>
    <xf numFmtId="0" fontId="0" fillId="0" borderId="0" xfId="0" applyAlignment="1">
      <alignment horizontal="right"/>
    </xf>
    <xf numFmtId="0" fontId="6" fillId="3" borderId="2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right"/>
    </xf>
    <xf numFmtId="4" fontId="17" fillId="8" borderId="8" xfId="0" applyNumberFormat="1" applyFont="1" applyFill="1" applyBorder="1" applyAlignment="1" applyProtection="1">
      <alignment horizontal="right" vertical="center" wrapText="1"/>
      <protection locked="0"/>
    </xf>
    <xf numFmtId="43" fontId="19" fillId="2" borderId="8" xfId="4" applyFont="1" applyFill="1" applyBorder="1" applyAlignment="1">
      <alignment horizontal="right" vertical="center" wrapText="1"/>
    </xf>
    <xf numFmtId="43" fontId="19" fillId="7" borderId="8" xfId="4" applyFont="1" applyFill="1" applyBorder="1" applyAlignment="1">
      <alignment horizontal="right" vertical="center" wrapText="1"/>
    </xf>
    <xf numFmtId="43" fontId="19" fillId="8" borderId="8" xfId="4" applyFont="1" applyFill="1" applyBorder="1" applyAlignment="1">
      <alignment horizontal="right" vertical="center" wrapText="1"/>
    </xf>
    <xf numFmtId="43" fontId="19" fillId="0" borderId="8" xfId="4" applyFont="1" applyFill="1" applyBorder="1" applyAlignment="1">
      <alignment horizontal="right" vertical="center" wrapText="1"/>
    </xf>
    <xf numFmtId="9" fontId="23" fillId="0" borderId="13" xfId="1" applyFont="1" applyFill="1" applyBorder="1" applyAlignment="1" applyProtection="1">
      <alignment horizontal="right" vertical="center"/>
      <protection locked="0"/>
    </xf>
    <xf numFmtId="169" fontId="23" fillId="0" borderId="13" xfId="0" applyNumberFormat="1" applyFont="1" applyFill="1" applyBorder="1" applyAlignment="1" applyProtection="1">
      <alignment horizontal="right" vertical="center"/>
      <protection locked="0"/>
    </xf>
    <xf numFmtId="170" fontId="23" fillId="0" borderId="13" xfId="0" applyNumberFormat="1" applyFont="1" applyFill="1" applyBorder="1" applyAlignment="1" applyProtection="1">
      <alignment horizontal="right" vertical="center"/>
      <protection locked="0"/>
    </xf>
    <xf numFmtId="0" fontId="24" fillId="0" borderId="0" xfId="6" applyFont="1" applyAlignment="1" applyProtection="1">
      <alignment horizontal="right" vertical="center"/>
      <protection locked="0"/>
    </xf>
    <xf numFmtId="2" fontId="0" fillId="0" borderId="0" xfId="0" applyNumberFormat="1" applyFont="1" applyAlignment="1">
      <alignment horizontal="right" vertical="center" wrapText="1"/>
    </xf>
    <xf numFmtId="0" fontId="0" fillId="0" borderId="0" xfId="0" applyAlignment="1"/>
    <xf numFmtId="0" fontId="6" fillId="3" borderId="2" xfId="0" applyFont="1" applyFill="1" applyBorder="1" applyAlignment="1"/>
    <xf numFmtId="0" fontId="6" fillId="3" borderId="0" xfId="0" applyFont="1" applyFill="1" applyBorder="1" applyAlignment="1"/>
    <xf numFmtId="165" fontId="10" fillId="6" borderId="6" xfId="2" applyFont="1" applyFill="1" applyBorder="1" applyAlignment="1" applyProtection="1">
      <alignment vertical="center" wrapText="1"/>
    </xf>
    <xf numFmtId="165" fontId="13" fillId="7" borderId="8" xfId="2" applyFont="1" applyFill="1" applyBorder="1" applyAlignment="1" applyProtection="1">
      <alignment vertical="center" wrapText="1"/>
    </xf>
    <xf numFmtId="165" fontId="16" fillId="8" borderId="8" xfId="2" applyFont="1" applyFill="1" applyBorder="1" applyAlignment="1" applyProtection="1">
      <alignment vertical="center"/>
    </xf>
    <xf numFmtId="167" fontId="19" fillId="2" borderId="8" xfId="5" applyNumberFormat="1" applyFont="1" applyFill="1" applyBorder="1" applyAlignment="1">
      <alignment vertical="center" wrapText="1"/>
    </xf>
    <xf numFmtId="9" fontId="20" fillId="0" borderId="0" xfId="1" applyFont="1" applyAlignment="1">
      <alignment vertical="center" wrapText="1"/>
    </xf>
    <xf numFmtId="9" fontId="23" fillId="0" borderId="14" xfId="1" applyFont="1" applyFill="1" applyBorder="1" applyAlignment="1" applyProtection="1">
      <alignment vertical="center" wrapText="1"/>
    </xf>
    <xf numFmtId="9" fontId="19" fillId="0" borderId="19" xfId="1" applyFont="1" applyFill="1" applyBorder="1" applyAlignment="1" applyProtection="1">
      <alignment vertical="center" wrapText="1"/>
    </xf>
    <xf numFmtId="9" fontId="19" fillId="0" borderId="22" xfId="1" applyFont="1" applyFill="1" applyBorder="1" applyAlignment="1" applyProtection="1">
      <alignment vertical="center" wrapText="1"/>
    </xf>
    <xf numFmtId="4" fontId="19" fillId="0" borderId="28" xfId="3" applyNumberFormat="1" applyFont="1" applyFill="1" applyBorder="1" applyAlignment="1" applyProtection="1">
      <alignment vertical="center" wrapText="1"/>
    </xf>
    <xf numFmtId="0" fontId="23" fillId="0" borderId="14" xfId="0" applyNumberFormat="1" applyFont="1" applyFill="1" applyBorder="1" applyAlignment="1" applyProtection="1">
      <alignment vertical="center" wrapText="1"/>
    </xf>
    <xf numFmtId="4" fontId="19" fillId="0" borderId="19" xfId="3" applyNumberFormat="1" applyFont="1" applyFill="1" applyBorder="1" applyAlignment="1" applyProtection="1">
      <alignment vertical="center" wrapText="1"/>
    </xf>
    <xf numFmtId="0" fontId="23" fillId="0" borderId="13" xfId="0" applyNumberFormat="1" applyFont="1" applyFill="1" applyBorder="1" applyAlignment="1" applyProtection="1">
      <alignment vertical="center" wrapText="1"/>
    </xf>
    <xf numFmtId="165" fontId="20" fillId="0" borderId="0" xfId="2" applyFont="1" applyAlignment="1">
      <alignment vertical="center" wrapText="1"/>
    </xf>
    <xf numFmtId="166" fontId="22" fillId="0" borderId="0" xfId="9" applyFont="1" applyAlignment="1"/>
    <xf numFmtId="0" fontId="0" fillId="0" borderId="0" xfId="0"/>
    <xf numFmtId="0" fontId="19" fillId="0" borderId="8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left" vertical="center" wrapText="1"/>
    </xf>
    <xf numFmtId="164" fontId="0" fillId="0" borderId="0" xfId="0" applyNumberFormat="1"/>
    <xf numFmtId="167" fontId="19" fillId="0" borderId="8" xfId="5" applyNumberFormat="1" applyFont="1" applyFill="1" applyBorder="1" applyAlignment="1">
      <alignment horizontal="right" vertical="center" wrapText="1"/>
    </xf>
    <xf numFmtId="0" fontId="6" fillId="0" borderId="0" xfId="0" applyFont="1" applyFill="1"/>
    <xf numFmtId="167" fontId="19" fillId="2" borderId="8" xfId="5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wrapText="1"/>
    </xf>
    <xf numFmtId="166" fontId="14" fillId="7" borderId="10" xfId="8" applyFont="1" applyFill="1" applyBorder="1" applyAlignment="1" applyProtection="1">
      <alignment horizontal="center" vertical="center" wrapText="1"/>
      <protection locked="0"/>
    </xf>
    <xf numFmtId="43" fontId="58" fillId="0" borderId="8" xfId="4" applyFont="1" applyFill="1" applyBorder="1" applyAlignment="1">
      <alignment horizontal="center" vertical="center" wrapText="1"/>
    </xf>
    <xf numFmtId="166" fontId="1" fillId="0" borderId="8" xfId="8" applyFont="1" applyFill="1" applyBorder="1"/>
    <xf numFmtId="0" fontId="2" fillId="0" borderId="0" xfId="0" applyFont="1" applyAlignment="1">
      <alignment horizontal="center" wrapText="1"/>
    </xf>
    <xf numFmtId="0" fontId="0" fillId="0" borderId="0" xfId="0" applyFont="1" applyFill="1" applyAlignment="1">
      <alignment wrapText="1"/>
    </xf>
    <xf numFmtId="0" fontId="60" fillId="8" borderId="7" xfId="0" applyFont="1" applyFill="1" applyBorder="1" applyAlignment="1">
      <alignment horizontal="center" vertical="center"/>
    </xf>
    <xf numFmtId="0" fontId="14" fillId="8" borderId="8" xfId="0" applyFont="1" applyFill="1" applyBorder="1" applyAlignment="1">
      <alignment horizontal="left" vertical="center" wrapText="1"/>
    </xf>
    <xf numFmtId="2" fontId="14" fillId="8" borderId="8" xfId="0" applyNumberFormat="1" applyFont="1" applyFill="1" applyBorder="1" applyAlignment="1" applyProtection="1">
      <alignment horizontal="center" vertical="center" wrapText="1"/>
      <protection locked="0"/>
    </xf>
    <xf numFmtId="4" fontId="60" fillId="8" borderId="8" xfId="0" applyNumberFormat="1" applyFont="1" applyFill="1" applyBorder="1" applyAlignment="1" applyProtection="1">
      <alignment horizontal="center" vertical="center" wrapText="1"/>
      <protection locked="0"/>
    </xf>
    <xf numFmtId="165" fontId="14" fillId="8" borderId="8" xfId="2" applyFont="1" applyFill="1" applyBorder="1" applyAlignment="1" applyProtection="1">
      <alignment horizontal="right" vertical="center"/>
    </xf>
    <xf numFmtId="165" fontId="14" fillId="8" borderId="8" xfId="2" applyFont="1" applyFill="1" applyBorder="1" applyAlignment="1" applyProtection="1">
      <alignment horizontal="center" vertical="center" wrapText="1"/>
      <protection locked="0"/>
    </xf>
    <xf numFmtId="166" fontId="14" fillId="8" borderId="8" xfId="8" applyFont="1" applyFill="1" applyBorder="1" applyAlignment="1" applyProtection="1">
      <alignment horizontal="center" vertical="center" wrapText="1"/>
      <protection locked="0"/>
    </xf>
    <xf numFmtId="2" fontId="60" fillId="0" borderId="19" xfId="39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166" fontId="1" fillId="0" borderId="8" xfId="8" applyFont="1" applyBorder="1"/>
    <xf numFmtId="2" fontId="59" fillId="0" borderId="19" xfId="392" applyNumberFormat="1" applyFont="1" applyFill="1" applyBorder="1" applyAlignment="1">
      <alignment horizontal="center" vertical="center"/>
    </xf>
    <xf numFmtId="2" fontId="61" fillId="0" borderId="19" xfId="392" applyNumberFormat="1" applyFont="1" applyFill="1" applyBorder="1" applyAlignment="1" applyProtection="1">
      <alignment horizontal="center" vertical="center" wrapText="1"/>
      <protection locked="0"/>
    </xf>
    <xf numFmtId="4" fontId="23" fillId="0" borderId="16" xfId="1" applyNumberFormat="1" applyFont="1" applyFill="1" applyBorder="1" applyAlignment="1" applyProtection="1">
      <alignment horizontal="right" vertical="center" wrapText="1"/>
    </xf>
    <xf numFmtId="4" fontId="19" fillId="0" borderId="4" xfId="1" applyNumberFormat="1" applyFont="1" applyFill="1" applyBorder="1" applyAlignment="1" applyProtection="1">
      <alignment horizontal="right" vertical="center"/>
    </xf>
    <xf numFmtId="4" fontId="19" fillId="0" borderId="23" xfId="1" applyNumberFormat="1" applyFont="1" applyFill="1" applyBorder="1" applyAlignment="1" applyProtection="1">
      <alignment horizontal="right" vertical="center"/>
    </xf>
    <xf numFmtId="4" fontId="19" fillId="0" borderId="29" xfId="3" applyNumberFormat="1" applyFont="1" applyFill="1" applyBorder="1" applyAlignment="1" applyProtection="1">
      <alignment horizontal="right" vertical="center"/>
    </xf>
    <xf numFmtId="4" fontId="23" fillId="0" borderId="16" xfId="3" applyNumberFormat="1" applyFont="1" applyFill="1" applyBorder="1" applyAlignment="1" applyProtection="1">
      <alignment horizontal="right" vertical="center" wrapText="1"/>
    </xf>
    <xf numFmtId="4" fontId="19" fillId="0" borderId="4" xfId="3" applyNumberFormat="1" applyFont="1" applyFill="1" applyBorder="1" applyAlignment="1" applyProtection="1">
      <alignment horizontal="right" vertical="center"/>
    </xf>
    <xf numFmtId="4" fontId="23" fillId="0" borderId="31" xfId="3" applyNumberFormat="1" applyFont="1" applyFill="1" applyBorder="1" applyAlignment="1" applyProtection="1">
      <alignment horizontal="right" vertical="center" wrapText="1"/>
    </xf>
    <xf numFmtId="4" fontId="24" fillId="0" borderId="0" xfId="6" applyNumberFormat="1" applyFont="1" applyAlignment="1" applyProtection="1">
      <alignment horizontal="right" vertical="center"/>
      <protection locked="0"/>
    </xf>
    <xf numFmtId="4" fontId="23" fillId="0" borderId="11" xfId="8" applyNumberFormat="1" applyFont="1" applyFill="1" applyBorder="1" applyAlignment="1" applyProtection="1">
      <alignment horizontal="right" vertical="center" wrapText="1"/>
    </xf>
    <xf numFmtId="2" fontId="2" fillId="0" borderId="0" xfId="0" applyNumberFormat="1" applyFont="1" applyAlignment="1">
      <alignment horizontal="right" wrapText="1"/>
    </xf>
    <xf numFmtId="164" fontId="1" fillId="0" borderId="0" xfId="433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  <xf numFmtId="0" fontId="3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3" fontId="23" fillId="0" borderId="12" xfId="7" applyNumberFormat="1" applyFont="1" applyFill="1" applyBorder="1" applyAlignment="1" applyProtection="1">
      <alignment horizontal="right" vertical="center" wrapText="1"/>
      <protection locked="0"/>
    </xf>
    <xf numFmtId="3" fontId="23" fillId="0" borderId="13" xfId="7" applyNumberFormat="1" applyFont="1" applyFill="1" applyBorder="1" applyAlignment="1" applyProtection="1">
      <alignment horizontal="right" vertical="center" wrapText="1"/>
      <protection locked="0"/>
    </xf>
    <xf numFmtId="3" fontId="23" fillId="0" borderId="16" xfId="7" applyNumberFormat="1" applyFont="1" applyFill="1" applyBorder="1" applyAlignment="1" applyProtection="1">
      <alignment horizontal="right" vertical="center" wrapText="1"/>
      <protection locked="0"/>
    </xf>
  </cellXfs>
  <cellStyles count="458">
    <cellStyle name="01" xfId="10" xr:uid="{00000000-0005-0000-0000-000000000000}"/>
    <cellStyle name="20% - Accent1" xfId="11" xr:uid="{00000000-0005-0000-0000-000001000000}"/>
    <cellStyle name="20% - Accent2" xfId="12" xr:uid="{00000000-0005-0000-0000-000002000000}"/>
    <cellStyle name="20% - Accent3" xfId="13" xr:uid="{00000000-0005-0000-0000-000003000000}"/>
    <cellStyle name="20% - Accent4" xfId="14" xr:uid="{00000000-0005-0000-0000-000004000000}"/>
    <cellStyle name="20% - Accent5" xfId="15" xr:uid="{00000000-0005-0000-0000-000005000000}"/>
    <cellStyle name="20% - Accent6" xfId="16" xr:uid="{00000000-0005-0000-0000-000006000000}"/>
    <cellStyle name="20% - Énfasis1 2" xfId="17" xr:uid="{00000000-0005-0000-0000-000007000000}"/>
    <cellStyle name="20% - Énfasis2 2" xfId="18" xr:uid="{00000000-0005-0000-0000-000008000000}"/>
    <cellStyle name="20% - Énfasis3 2" xfId="19" xr:uid="{00000000-0005-0000-0000-000009000000}"/>
    <cellStyle name="20% - Énfasis4 2" xfId="20" xr:uid="{00000000-0005-0000-0000-00000A000000}"/>
    <cellStyle name="20% - Énfasis5 2" xfId="21" xr:uid="{00000000-0005-0000-0000-00000B000000}"/>
    <cellStyle name="20% - Énfasis6 2" xfId="22" xr:uid="{00000000-0005-0000-0000-00000C000000}"/>
    <cellStyle name="40% - Accent1" xfId="23" xr:uid="{00000000-0005-0000-0000-00000D000000}"/>
    <cellStyle name="40% - Accent2" xfId="24" xr:uid="{00000000-0005-0000-0000-00000E000000}"/>
    <cellStyle name="40% - Accent3" xfId="25" xr:uid="{00000000-0005-0000-0000-00000F000000}"/>
    <cellStyle name="40% - Accent4" xfId="26" xr:uid="{00000000-0005-0000-0000-000010000000}"/>
    <cellStyle name="40% - Accent5" xfId="27" xr:uid="{00000000-0005-0000-0000-000011000000}"/>
    <cellStyle name="40% - Accent6" xfId="28" xr:uid="{00000000-0005-0000-0000-000012000000}"/>
    <cellStyle name="40% - Énfasis1 2" xfId="29" xr:uid="{00000000-0005-0000-0000-000013000000}"/>
    <cellStyle name="40% - Énfasis2 2" xfId="30" xr:uid="{00000000-0005-0000-0000-000014000000}"/>
    <cellStyle name="40% - Énfasis3 2" xfId="31" xr:uid="{00000000-0005-0000-0000-000015000000}"/>
    <cellStyle name="40% - Énfasis4 2" xfId="32" xr:uid="{00000000-0005-0000-0000-000016000000}"/>
    <cellStyle name="40% - Énfasis5 2" xfId="33" xr:uid="{00000000-0005-0000-0000-000017000000}"/>
    <cellStyle name="40% - Énfasis6 2" xfId="34" xr:uid="{00000000-0005-0000-0000-000018000000}"/>
    <cellStyle name="60% - Accent1" xfId="35" xr:uid="{00000000-0005-0000-0000-000019000000}"/>
    <cellStyle name="60% - Accent2" xfId="36" xr:uid="{00000000-0005-0000-0000-00001A000000}"/>
    <cellStyle name="60% - Accent3" xfId="37" xr:uid="{00000000-0005-0000-0000-00001B000000}"/>
    <cellStyle name="60% - Accent4" xfId="38" xr:uid="{00000000-0005-0000-0000-00001C000000}"/>
    <cellStyle name="60% - Accent5" xfId="39" xr:uid="{00000000-0005-0000-0000-00001D000000}"/>
    <cellStyle name="60% - Accent6" xfId="40" xr:uid="{00000000-0005-0000-0000-00001E000000}"/>
    <cellStyle name="60% - Énfasis1 2" xfId="41" xr:uid="{00000000-0005-0000-0000-00001F000000}"/>
    <cellStyle name="60% - Énfasis2 2" xfId="42" xr:uid="{00000000-0005-0000-0000-000020000000}"/>
    <cellStyle name="60% - Énfasis3 2" xfId="43" xr:uid="{00000000-0005-0000-0000-000021000000}"/>
    <cellStyle name="60% - Énfasis4 2" xfId="44" xr:uid="{00000000-0005-0000-0000-000022000000}"/>
    <cellStyle name="60% - Énfasis5 2" xfId="45" xr:uid="{00000000-0005-0000-0000-000023000000}"/>
    <cellStyle name="60% - Énfasis6 2" xfId="46" xr:uid="{00000000-0005-0000-0000-000024000000}"/>
    <cellStyle name="Accent1" xfId="47" xr:uid="{00000000-0005-0000-0000-000025000000}"/>
    <cellStyle name="Accent2" xfId="48" xr:uid="{00000000-0005-0000-0000-000026000000}"/>
    <cellStyle name="Accent3" xfId="49" xr:uid="{00000000-0005-0000-0000-000027000000}"/>
    <cellStyle name="Accent4" xfId="50" xr:uid="{00000000-0005-0000-0000-000028000000}"/>
    <cellStyle name="Accent5" xfId="51" xr:uid="{00000000-0005-0000-0000-000029000000}"/>
    <cellStyle name="Accent6" xfId="52" xr:uid="{00000000-0005-0000-0000-00002A000000}"/>
    <cellStyle name="Bad" xfId="53" xr:uid="{00000000-0005-0000-0000-00002B000000}"/>
    <cellStyle name="Buena 2" xfId="54" xr:uid="{00000000-0005-0000-0000-00002C000000}"/>
    <cellStyle name="Cabecera 1" xfId="55" xr:uid="{00000000-0005-0000-0000-00002D000000}"/>
    <cellStyle name="Cabecera 2" xfId="56" xr:uid="{00000000-0005-0000-0000-00002E000000}"/>
    <cellStyle name="Calculation" xfId="57" xr:uid="{00000000-0005-0000-0000-00002F000000}"/>
    <cellStyle name="Cálculo 2" xfId="58" xr:uid="{00000000-0005-0000-0000-000030000000}"/>
    <cellStyle name="Celda de comprobación 2" xfId="59" xr:uid="{00000000-0005-0000-0000-000031000000}"/>
    <cellStyle name="Celda vinculada 2" xfId="60" xr:uid="{00000000-0005-0000-0000-000032000000}"/>
    <cellStyle name="Check Cell" xfId="61" xr:uid="{00000000-0005-0000-0000-000033000000}"/>
    <cellStyle name="Dia" xfId="62" xr:uid="{00000000-0005-0000-0000-000034000000}"/>
    <cellStyle name="EDU1" xfId="63" xr:uid="{00000000-0005-0000-0000-000035000000}"/>
    <cellStyle name="Encabez1" xfId="64" xr:uid="{00000000-0005-0000-0000-000036000000}"/>
    <cellStyle name="Encabez2" xfId="65" xr:uid="{00000000-0005-0000-0000-000037000000}"/>
    <cellStyle name="Encabezado 4 2" xfId="66" xr:uid="{00000000-0005-0000-0000-000038000000}"/>
    <cellStyle name="Énfasis1 2" xfId="67" xr:uid="{00000000-0005-0000-0000-000039000000}"/>
    <cellStyle name="Énfasis2 2" xfId="68" xr:uid="{00000000-0005-0000-0000-00003A000000}"/>
    <cellStyle name="Énfasis3 2" xfId="69" xr:uid="{00000000-0005-0000-0000-00003B000000}"/>
    <cellStyle name="Énfasis4 2" xfId="70" xr:uid="{00000000-0005-0000-0000-00003C000000}"/>
    <cellStyle name="Énfasis5 2" xfId="71" xr:uid="{00000000-0005-0000-0000-00003D000000}"/>
    <cellStyle name="Énfasis6 2" xfId="72" xr:uid="{00000000-0005-0000-0000-00003E000000}"/>
    <cellStyle name="Entrada 2" xfId="73" xr:uid="{00000000-0005-0000-0000-00003F000000}"/>
    <cellStyle name="Estilo 1" xfId="74" xr:uid="{00000000-0005-0000-0000-000040000000}"/>
    <cellStyle name="Euro" xfId="75" xr:uid="{00000000-0005-0000-0000-000041000000}"/>
    <cellStyle name="Euro 2" xfId="76" xr:uid="{00000000-0005-0000-0000-000042000000}"/>
    <cellStyle name="Euro_Aeroparque Ferromel" xfId="77" xr:uid="{00000000-0005-0000-0000-000043000000}"/>
    <cellStyle name="Explanatory Text" xfId="78" xr:uid="{00000000-0005-0000-0000-000044000000}"/>
    <cellStyle name="F2" xfId="79" xr:uid="{00000000-0005-0000-0000-000045000000}"/>
    <cellStyle name="F3" xfId="80" xr:uid="{00000000-0005-0000-0000-000046000000}"/>
    <cellStyle name="F3 2" xfId="81" xr:uid="{00000000-0005-0000-0000-000047000000}"/>
    <cellStyle name="F3_Aeroparque (con 10% fijo)" xfId="82" xr:uid="{00000000-0005-0000-0000-000048000000}"/>
    <cellStyle name="F4" xfId="83" xr:uid="{00000000-0005-0000-0000-000049000000}"/>
    <cellStyle name="F5" xfId="84" xr:uid="{00000000-0005-0000-0000-00004A000000}"/>
    <cellStyle name="F6" xfId="85" xr:uid="{00000000-0005-0000-0000-00004B000000}"/>
    <cellStyle name="F7" xfId="86" xr:uid="{00000000-0005-0000-0000-00004C000000}"/>
    <cellStyle name="F8" xfId="87" xr:uid="{00000000-0005-0000-0000-00004D000000}"/>
    <cellStyle name="Fecha" xfId="88" xr:uid="{00000000-0005-0000-0000-00004E000000}"/>
    <cellStyle name="Fijo" xfId="89" xr:uid="{00000000-0005-0000-0000-00004F000000}"/>
    <cellStyle name="Financiero" xfId="90" xr:uid="{00000000-0005-0000-0000-000050000000}"/>
    <cellStyle name="Good" xfId="91" xr:uid="{00000000-0005-0000-0000-000051000000}"/>
    <cellStyle name="Heading 1" xfId="92" xr:uid="{00000000-0005-0000-0000-000052000000}"/>
    <cellStyle name="Heading 2" xfId="93" xr:uid="{00000000-0005-0000-0000-000053000000}"/>
    <cellStyle name="Heading 3" xfId="94" xr:uid="{00000000-0005-0000-0000-000054000000}"/>
    <cellStyle name="Heading 4" xfId="95" xr:uid="{00000000-0005-0000-0000-000055000000}"/>
    <cellStyle name="Hipervínculo 2" xfId="96" xr:uid="{00000000-0005-0000-0000-000056000000}"/>
    <cellStyle name="Hyperlink_A4 Excel" xfId="97" xr:uid="{00000000-0005-0000-0000-000057000000}"/>
    <cellStyle name="Incorrecto 2" xfId="98" xr:uid="{00000000-0005-0000-0000-000058000000}"/>
    <cellStyle name="Input" xfId="99" xr:uid="{00000000-0005-0000-0000-000059000000}"/>
    <cellStyle name="Insumo" xfId="381" xr:uid="{00000000-0005-0000-0000-00005A000000}"/>
    <cellStyle name="Linked Cell" xfId="100" xr:uid="{00000000-0005-0000-0000-00005B000000}"/>
    <cellStyle name="Millares 10" xfId="101" xr:uid="{00000000-0005-0000-0000-00005C000000}"/>
    <cellStyle name="Millares 11" xfId="102" xr:uid="{00000000-0005-0000-0000-00005D000000}"/>
    <cellStyle name="Millares 12" xfId="103" xr:uid="{00000000-0005-0000-0000-00005E000000}"/>
    <cellStyle name="Millares 13" xfId="104" xr:uid="{00000000-0005-0000-0000-00005F000000}"/>
    <cellStyle name="Millares 14" xfId="105" xr:uid="{00000000-0005-0000-0000-000060000000}"/>
    <cellStyle name="Millares 15" xfId="106" xr:uid="{00000000-0005-0000-0000-000061000000}"/>
    <cellStyle name="Millares 16" xfId="107" xr:uid="{00000000-0005-0000-0000-000062000000}"/>
    <cellStyle name="Millares 16 2" xfId="397" xr:uid="{00000000-0005-0000-0000-000063000000}"/>
    <cellStyle name="Millares 17" xfId="108" xr:uid="{00000000-0005-0000-0000-000064000000}"/>
    <cellStyle name="Millares 17 2" xfId="398" xr:uid="{00000000-0005-0000-0000-000065000000}"/>
    <cellStyle name="Millares 18" xfId="109" xr:uid="{00000000-0005-0000-0000-000066000000}"/>
    <cellStyle name="Millares 18 2" xfId="399" xr:uid="{00000000-0005-0000-0000-000067000000}"/>
    <cellStyle name="Millares 19" xfId="110" xr:uid="{00000000-0005-0000-0000-000068000000}"/>
    <cellStyle name="Millares 19 2" xfId="400" xr:uid="{00000000-0005-0000-0000-000069000000}"/>
    <cellStyle name="Millares 2" xfId="111" xr:uid="{00000000-0005-0000-0000-00006A000000}"/>
    <cellStyle name="Millares 2 2" xfId="112" xr:uid="{00000000-0005-0000-0000-00006B000000}"/>
    <cellStyle name="Millares 20" xfId="113" xr:uid="{00000000-0005-0000-0000-00006C000000}"/>
    <cellStyle name="Millares 20 2" xfId="401" xr:uid="{00000000-0005-0000-0000-00006D000000}"/>
    <cellStyle name="Millares 21" xfId="114" xr:uid="{00000000-0005-0000-0000-00006E000000}"/>
    <cellStyle name="Millares 21 2" xfId="402" xr:uid="{00000000-0005-0000-0000-00006F000000}"/>
    <cellStyle name="Millares 22" xfId="115" xr:uid="{00000000-0005-0000-0000-000070000000}"/>
    <cellStyle name="Millares 22 2" xfId="403" xr:uid="{00000000-0005-0000-0000-000071000000}"/>
    <cellStyle name="Millares 23" xfId="116" xr:uid="{00000000-0005-0000-0000-000072000000}"/>
    <cellStyle name="Millares 23 2" xfId="404" xr:uid="{00000000-0005-0000-0000-000073000000}"/>
    <cellStyle name="Millares 24" xfId="117" xr:uid="{00000000-0005-0000-0000-000074000000}"/>
    <cellStyle name="Millares 24 2" xfId="405" xr:uid="{00000000-0005-0000-0000-000075000000}"/>
    <cellStyle name="Millares 25" xfId="118" xr:uid="{00000000-0005-0000-0000-000076000000}"/>
    <cellStyle name="Millares 25 2" xfId="406" xr:uid="{00000000-0005-0000-0000-000077000000}"/>
    <cellStyle name="Millares 26" xfId="119" xr:uid="{00000000-0005-0000-0000-000078000000}"/>
    <cellStyle name="Millares 26 2" xfId="407" xr:uid="{00000000-0005-0000-0000-000079000000}"/>
    <cellStyle name="Millares 27" xfId="120" xr:uid="{00000000-0005-0000-0000-00007A000000}"/>
    <cellStyle name="Millares 27 2" xfId="408" xr:uid="{00000000-0005-0000-0000-00007B000000}"/>
    <cellStyle name="Millares 28" xfId="121" xr:uid="{00000000-0005-0000-0000-00007C000000}"/>
    <cellStyle name="Millares 28 2" xfId="409" xr:uid="{00000000-0005-0000-0000-00007D000000}"/>
    <cellStyle name="Millares 29" xfId="122" xr:uid="{00000000-0005-0000-0000-00007E000000}"/>
    <cellStyle name="Millares 29 2" xfId="410" xr:uid="{00000000-0005-0000-0000-00007F000000}"/>
    <cellStyle name="Millares 3" xfId="123" xr:uid="{00000000-0005-0000-0000-000080000000}"/>
    <cellStyle name="Millares 30" xfId="124" xr:uid="{00000000-0005-0000-0000-000081000000}"/>
    <cellStyle name="Millares 30 2" xfId="411" xr:uid="{00000000-0005-0000-0000-000082000000}"/>
    <cellStyle name="Millares 31" xfId="125" xr:uid="{00000000-0005-0000-0000-000083000000}"/>
    <cellStyle name="Millares 31 2" xfId="412" xr:uid="{00000000-0005-0000-0000-000084000000}"/>
    <cellStyle name="Millares 32" xfId="126" xr:uid="{00000000-0005-0000-0000-000085000000}"/>
    <cellStyle name="Millares 32 2" xfId="413" xr:uid="{00000000-0005-0000-0000-000086000000}"/>
    <cellStyle name="Millares 33" xfId="127" xr:uid="{00000000-0005-0000-0000-000087000000}"/>
    <cellStyle name="Millares 33 2" xfId="414" xr:uid="{00000000-0005-0000-0000-000088000000}"/>
    <cellStyle name="Millares 34" xfId="128" xr:uid="{00000000-0005-0000-0000-000089000000}"/>
    <cellStyle name="Millares 34 2" xfId="415" xr:uid="{00000000-0005-0000-0000-00008A000000}"/>
    <cellStyle name="Millares 35" xfId="129" xr:uid="{00000000-0005-0000-0000-00008B000000}"/>
    <cellStyle name="Millares 35 2" xfId="416" xr:uid="{00000000-0005-0000-0000-00008C000000}"/>
    <cellStyle name="Millares 36" xfId="130" xr:uid="{00000000-0005-0000-0000-00008D000000}"/>
    <cellStyle name="Millares 36 2" xfId="417" xr:uid="{00000000-0005-0000-0000-00008E000000}"/>
    <cellStyle name="Millares 37" xfId="131" xr:uid="{00000000-0005-0000-0000-00008F000000}"/>
    <cellStyle name="Millares 37 2" xfId="418" xr:uid="{00000000-0005-0000-0000-000090000000}"/>
    <cellStyle name="Millares 38" xfId="132" xr:uid="{00000000-0005-0000-0000-000091000000}"/>
    <cellStyle name="Millares 38 2" xfId="419" xr:uid="{00000000-0005-0000-0000-000092000000}"/>
    <cellStyle name="Millares 39" xfId="133" xr:uid="{00000000-0005-0000-0000-000093000000}"/>
    <cellStyle name="Millares 39 2" xfId="420" xr:uid="{00000000-0005-0000-0000-000094000000}"/>
    <cellStyle name="Millares 4" xfId="134" xr:uid="{00000000-0005-0000-0000-000095000000}"/>
    <cellStyle name="Millares 40" xfId="135" xr:uid="{00000000-0005-0000-0000-000096000000}"/>
    <cellStyle name="Millares 40 2" xfId="421" xr:uid="{00000000-0005-0000-0000-000097000000}"/>
    <cellStyle name="Millares 41" xfId="136" xr:uid="{00000000-0005-0000-0000-000098000000}"/>
    <cellStyle name="Millares 41 2" xfId="422" xr:uid="{00000000-0005-0000-0000-000099000000}"/>
    <cellStyle name="Millares 42" xfId="137" xr:uid="{00000000-0005-0000-0000-00009A000000}"/>
    <cellStyle name="Millares 42 2" xfId="423" xr:uid="{00000000-0005-0000-0000-00009B000000}"/>
    <cellStyle name="Millares 43" xfId="138" xr:uid="{00000000-0005-0000-0000-00009C000000}"/>
    <cellStyle name="Millares 43 2" xfId="424" xr:uid="{00000000-0005-0000-0000-00009D000000}"/>
    <cellStyle name="Millares 44" xfId="139" xr:uid="{00000000-0005-0000-0000-00009E000000}"/>
    <cellStyle name="Millares 44 2" xfId="425" xr:uid="{00000000-0005-0000-0000-00009F000000}"/>
    <cellStyle name="Millares 45" xfId="140" xr:uid="{00000000-0005-0000-0000-0000A0000000}"/>
    <cellStyle name="Millares 45 2" xfId="426" xr:uid="{00000000-0005-0000-0000-0000A1000000}"/>
    <cellStyle name="Millares 46" xfId="141" xr:uid="{00000000-0005-0000-0000-0000A2000000}"/>
    <cellStyle name="Millares 46 2" xfId="427" xr:uid="{00000000-0005-0000-0000-0000A3000000}"/>
    <cellStyle name="Millares 47" xfId="142" xr:uid="{00000000-0005-0000-0000-0000A4000000}"/>
    <cellStyle name="Millares 47 2" xfId="428" xr:uid="{00000000-0005-0000-0000-0000A5000000}"/>
    <cellStyle name="Millares 48" xfId="143" xr:uid="{00000000-0005-0000-0000-0000A6000000}"/>
    <cellStyle name="Millares 48 2" xfId="429" xr:uid="{00000000-0005-0000-0000-0000A7000000}"/>
    <cellStyle name="Millares 49" xfId="144" xr:uid="{00000000-0005-0000-0000-0000A8000000}"/>
    <cellStyle name="Millares 49 2" xfId="430" xr:uid="{00000000-0005-0000-0000-0000A9000000}"/>
    <cellStyle name="Millares 5" xfId="145" xr:uid="{00000000-0005-0000-0000-0000AA000000}"/>
    <cellStyle name="Millares 50" xfId="146" xr:uid="{00000000-0005-0000-0000-0000AB000000}"/>
    <cellStyle name="Millares 50 2" xfId="431" xr:uid="{00000000-0005-0000-0000-0000AC000000}"/>
    <cellStyle name="Millares 51" xfId="147" xr:uid="{00000000-0005-0000-0000-0000AD000000}"/>
    <cellStyle name="Millares 52" xfId="148" xr:uid="{00000000-0005-0000-0000-0000AE000000}"/>
    <cellStyle name="Millares 53" xfId="149" xr:uid="{00000000-0005-0000-0000-0000AF000000}"/>
    <cellStyle name="Millares 54" xfId="150" xr:uid="{00000000-0005-0000-0000-0000B0000000}"/>
    <cellStyle name="Millares 55" xfId="151" xr:uid="{00000000-0005-0000-0000-0000B1000000}"/>
    <cellStyle name="Millares 56" xfId="152" xr:uid="{00000000-0005-0000-0000-0000B2000000}"/>
    <cellStyle name="Millares 57" xfId="153" xr:uid="{00000000-0005-0000-0000-0000B3000000}"/>
    <cellStyle name="Millares 58" xfId="154" xr:uid="{00000000-0005-0000-0000-0000B4000000}"/>
    <cellStyle name="Millares 59" xfId="155" xr:uid="{00000000-0005-0000-0000-0000B5000000}"/>
    <cellStyle name="Millares 6" xfId="156" xr:uid="{00000000-0005-0000-0000-0000B6000000}"/>
    <cellStyle name="Millares 60" xfId="157" xr:uid="{00000000-0005-0000-0000-0000B7000000}"/>
    <cellStyle name="Millares 61" xfId="158" xr:uid="{00000000-0005-0000-0000-0000B8000000}"/>
    <cellStyle name="Millares 62" xfId="4" xr:uid="{00000000-0005-0000-0000-0000B9000000}"/>
    <cellStyle name="Millares 7" xfId="159" xr:uid="{00000000-0005-0000-0000-0000BA000000}"/>
    <cellStyle name="Millares 8" xfId="160" xr:uid="{00000000-0005-0000-0000-0000BB000000}"/>
    <cellStyle name="Millares 9" xfId="161" xr:uid="{00000000-0005-0000-0000-0000BC000000}"/>
    <cellStyle name="Moneda 10" xfId="162" xr:uid="{00000000-0005-0000-0000-0000BD000000}"/>
    <cellStyle name="Moneda 11" xfId="163" xr:uid="{00000000-0005-0000-0000-0000BE000000}"/>
    <cellStyle name="Moneda 12" xfId="164" xr:uid="{00000000-0005-0000-0000-0000BF000000}"/>
    <cellStyle name="Moneda 12 2" xfId="2" xr:uid="{00000000-0005-0000-0000-0000C0000000}"/>
    <cellStyle name="Moneda 13" xfId="165" xr:uid="{00000000-0005-0000-0000-0000C1000000}"/>
    <cellStyle name="Moneda 14" xfId="166" xr:uid="{00000000-0005-0000-0000-0000C2000000}"/>
    <cellStyle name="Moneda 15" xfId="167" xr:uid="{00000000-0005-0000-0000-0000C3000000}"/>
    <cellStyle name="Moneda 16" xfId="168" xr:uid="{00000000-0005-0000-0000-0000C4000000}"/>
    <cellStyle name="Moneda 17" xfId="169" xr:uid="{00000000-0005-0000-0000-0000C5000000}"/>
    <cellStyle name="Moneda 18" xfId="170" xr:uid="{00000000-0005-0000-0000-0000C6000000}"/>
    <cellStyle name="Moneda 19" xfId="171" xr:uid="{00000000-0005-0000-0000-0000C7000000}"/>
    <cellStyle name="Moneda 2" xfId="172" xr:uid="{00000000-0005-0000-0000-0000C8000000}"/>
    <cellStyle name="Moneda 2 2" xfId="173" xr:uid="{00000000-0005-0000-0000-0000C9000000}"/>
    <cellStyle name="Moneda 2 2 2" xfId="433" xr:uid="{00000000-0005-0000-0000-0000CA000000}"/>
    <cellStyle name="Moneda 2 3" xfId="174" xr:uid="{00000000-0005-0000-0000-0000CB000000}"/>
    <cellStyle name="Moneda 2 3 2" xfId="434" xr:uid="{00000000-0005-0000-0000-0000CC000000}"/>
    <cellStyle name="Moneda 2 4" xfId="175" xr:uid="{00000000-0005-0000-0000-0000CD000000}"/>
    <cellStyle name="Moneda 2 5" xfId="432" xr:uid="{00000000-0005-0000-0000-0000CE000000}"/>
    <cellStyle name="Moneda 20" xfId="176" xr:uid="{00000000-0005-0000-0000-0000CF000000}"/>
    <cellStyle name="Moneda 21" xfId="177" xr:uid="{00000000-0005-0000-0000-0000D0000000}"/>
    <cellStyle name="Moneda 22" xfId="178" xr:uid="{00000000-0005-0000-0000-0000D1000000}"/>
    <cellStyle name="Moneda 23" xfId="179" xr:uid="{00000000-0005-0000-0000-0000D2000000}"/>
    <cellStyle name="Moneda 24" xfId="180" xr:uid="{00000000-0005-0000-0000-0000D3000000}"/>
    <cellStyle name="Moneda 25" xfId="181" xr:uid="{00000000-0005-0000-0000-0000D4000000}"/>
    <cellStyle name="Moneda 26" xfId="182" xr:uid="{00000000-0005-0000-0000-0000D5000000}"/>
    <cellStyle name="Moneda 27" xfId="183" xr:uid="{00000000-0005-0000-0000-0000D6000000}"/>
    <cellStyle name="Moneda 28" xfId="184" xr:uid="{00000000-0005-0000-0000-0000D7000000}"/>
    <cellStyle name="Moneda 29" xfId="185" xr:uid="{00000000-0005-0000-0000-0000D8000000}"/>
    <cellStyle name="Moneda 3" xfId="3" xr:uid="{00000000-0005-0000-0000-0000D9000000}"/>
    <cellStyle name="Moneda 3 10" xfId="187" xr:uid="{00000000-0005-0000-0000-0000DA000000}"/>
    <cellStyle name="Moneda 3 100" xfId="188" xr:uid="{00000000-0005-0000-0000-0000DB000000}"/>
    <cellStyle name="Moneda 3 101" xfId="189" xr:uid="{00000000-0005-0000-0000-0000DC000000}"/>
    <cellStyle name="Moneda 3 102" xfId="190" xr:uid="{00000000-0005-0000-0000-0000DD000000}"/>
    <cellStyle name="Moneda 3 103" xfId="191" xr:uid="{00000000-0005-0000-0000-0000DE000000}"/>
    <cellStyle name="Moneda 3 104" xfId="192" xr:uid="{00000000-0005-0000-0000-0000DF000000}"/>
    <cellStyle name="Moneda 3 105" xfId="193" xr:uid="{00000000-0005-0000-0000-0000E0000000}"/>
    <cellStyle name="Moneda 3 106" xfId="194" xr:uid="{00000000-0005-0000-0000-0000E1000000}"/>
    <cellStyle name="Moneda 3 107" xfId="195" xr:uid="{00000000-0005-0000-0000-0000E2000000}"/>
    <cellStyle name="Moneda 3 108" xfId="196" xr:uid="{00000000-0005-0000-0000-0000E3000000}"/>
    <cellStyle name="Moneda 3 109" xfId="197" xr:uid="{00000000-0005-0000-0000-0000E4000000}"/>
    <cellStyle name="Moneda 3 11" xfId="198" xr:uid="{00000000-0005-0000-0000-0000E5000000}"/>
    <cellStyle name="Moneda 3 110" xfId="199" xr:uid="{00000000-0005-0000-0000-0000E6000000}"/>
    <cellStyle name="Moneda 3 111" xfId="200" xr:uid="{00000000-0005-0000-0000-0000E7000000}"/>
    <cellStyle name="Moneda 3 112" xfId="201" xr:uid="{00000000-0005-0000-0000-0000E8000000}"/>
    <cellStyle name="Moneda 3 113" xfId="202" xr:uid="{00000000-0005-0000-0000-0000E9000000}"/>
    <cellStyle name="Moneda 3 114" xfId="203" xr:uid="{00000000-0005-0000-0000-0000EA000000}"/>
    <cellStyle name="Moneda 3 115" xfId="204" xr:uid="{00000000-0005-0000-0000-0000EB000000}"/>
    <cellStyle name="Moneda 3 116" xfId="205" xr:uid="{00000000-0005-0000-0000-0000EC000000}"/>
    <cellStyle name="Moneda 3 117" xfId="206" xr:uid="{00000000-0005-0000-0000-0000ED000000}"/>
    <cellStyle name="Moneda 3 118" xfId="207" xr:uid="{00000000-0005-0000-0000-0000EE000000}"/>
    <cellStyle name="Moneda 3 119" xfId="208" xr:uid="{00000000-0005-0000-0000-0000EF000000}"/>
    <cellStyle name="Moneda 3 119 2" xfId="8" xr:uid="{00000000-0005-0000-0000-0000F0000000}"/>
    <cellStyle name="Moneda 3 119 2 2" xfId="9" xr:uid="{00000000-0005-0000-0000-0000F1000000}"/>
    <cellStyle name="Moneda 3 119 3" xfId="382" xr:uid="{00000000-0005-0000-0000-0000F2000000}"/>
    <cellStyle name="Moneda 3 12" xfId="209" xr:uid="{00000000-0005-0000-0000-0000F3000000}"/>
    <cellStyle name="Moneda 3 120" xfId="210" xr:uid="{00000000-0005-0000-0000-0000F4000000}"/>
    <cellStyle name="Moneda 3 120 2" xfId="211" xr:uid="{00000000-0005-0000-0000-0000F5000000}"/>
    <cellStyle name="Moneda 3 120 2 2" xfId="436" xr:uid="{00000000-0005-0000-0000-0000F6000000}"/>
    <cellStyle name="Moneda 3 120 3" xfId="383" xr:uid="{00000000-0005-0000-0000-0000F7000000}"/>
    <cellStyle name="Moneda 3 120 3 2" xfId="437" xr:uid="{00000000-0005-0000-0000-0000F8000000}"/>
    <cellStyle name="Moneda 3 120 4" xfId="435" xr:uid="{00000000-0005-0000-0000-0000F9000000}"/>
    <cellStyle name="Moneda 3 121" xfId="212" xr:uid="{00000000-0005-0000-0000-0000FA000000}"/>
    <cellStyle name="Moneda 3 121 2" xfId="213" xr:uid="{00000000-0005-0000-0000-0000FB000000}"/>
    <cellStyle name="Moneda 3 121 2 2" xfId="439" xr:uid="{00000000-0005-0000-0000-0000FC000000}"/>
    <cellStyle name="Moneda 3 121 3" xfId="384" xr:uid="{00000000-0005-0000-0000-0000FD000000}"/>
    <cellStyle name="Moneda 3 121 3 2" xfId="440" xr:uid="{00000000-0005-0000-0000-0000FE000000}"/>
    <cellStyle name="Moneda 3 121 4" xfId="438" xr:uid="{00000000-0005-0000-0000-0000FF000000}"/>
    <cellStyle name="Moneda 3 122" xfId="214" xr:uid="{00000000-0005-0000-0000-000000010000}"/>
    <cellStyle name="Moneda 3 123" xfId="186" xr:uid="{00000000-0005-0000-0000-000001010000}"/>
    <cellStyle name="Moneda 3 13" xfId="215" xr:uid="{00000000-0005-0000-0000-000002010000}"/>
    <cellStyle name="Moneda 3 14" xfId="216" xr:uid="{00000000-0005-0000-0000-000003010000}"/>
    <cellStyle name="Moneda 3 15" xfId="217" xr:uid="{00000000-0005-0000-0000-000004010000}"/>
    <cellStyle name="Moneda 3 16" xfId="218" xr:uid="{00000000-0005-0000-0000-000005010000}"/>
    <cellStyle name="Moneda 3 17" xfId="219" xr:uid="{00000000-0005-0000-0000-000006010000}"/>
    <cellStyle name="Moneda 3 18" xfId="220" xr:uid="{00000000-0005-0000-0000-000007010000}"/>
    <cellStyle name="Moneda 3 19" xfId="221" xr:uid="{00000000-0005-0000-0000-000008010000}"/>
    <cellStyle name="Moneda 3 2" xfId="222" xr:uid="{00000000-0005-0000-0000-000009010000}"/>
    <cellStyle name="Moneda 3 20" xfId="223" xr:uid="{00000000-0005-0000-0000-00000A010000}"/>
    <cellStyle name="Moneda 3 21" xfId="224" xr:uid="{00000000-0005-0000-0000-00000B010000}"/>
    <cellStyle name="Moneda 3 22" xfId="225" xr:uid="{00000000-0005-0000-0000-00000C010000}"/>
    <cellStyle name="Moneda 3 23" xfId="226" xr:uid="{00000000-0005-0000-0000-00000D010000}"/>
    <cellStyle name="Moneda 3 24" xfId="227" xr:uid="{00000000-0005-0000-0000-00000E010000}"/>
    <cellStyle name="Moneda 3 25" xfId="228" xr:uid="{00000000-0005-0000-0000-00000F010000}"/>
    <cellStyle name="Moneda 3 26" xfId="229" xr:uid="{00000000-0005-0000-0000-000010010000}"/>
    <cellStyle name="Moneda 3 27" xfId="230" xr:uid="{00000000-0005-0000-0000-000011010000}"/>
    <cellStyle name="Moneda 3 28" xfId="231" xr:uid="{00000000-0005-0000-0000-000012010000}"/>
    <cellStyle name="Moneda 3 29" xfId="232" xr:uid="{00000000-0005-0000-0000-000013010000}"/>
    <cellStyle name="Moneda 3 3" xfId="233" xr:uid="{00000000-0005-0000-0000-000014010000}"/>
    <cellStyle name="Moneda 3 30" xfId="234" xr:uid="{00000000-0005-0000-0000-000015010000}"/>
    <cellStyle name="Moneda 3 31" xfId="235" xr:uid="{00000000-0005-0000-0000-000016010000}"/>
    <cellStyle name="Moneda 3 32" xfId="236" xr:uid="{00000000-0005-0000-0000-000017010000}"/>
    <cellStyle name="Moneda 3 33" xfId="237" xr:uid="{00000000-0005-0000-0000-000018010000}"/>
    <cellStyle name="Moneda 3 34" xfId="238" xr:uid="{00000000-0005-0000-0000-000019010000}"/>
    <cellStyle name="Moneda 3 35" xfId="239" xr:uid="{00000000-0005-0000-0000-00001A010000}"/>
    <cellStyle name="Moneda 3 36" xfId="240" xr:uid="{00000000-0005-0000-0000-00001B010000}"/>
    <cellStyle name="Moneda 3 37" xfId="241" xr:uid="{00000000-0005-0000-0000-00001C010000}"/>
    <cellStyle name="Moneda 3 38" xfId="242" xr:uid="{00000000-0005-0000-0000-00001D010000}"/>
    <cellStyle name="Moneda 3 39" xfId="243" xr:uid="{00000000-0005-0000-0000-00001E010000}"/>
    <cellStyle name="Moneda 3 4" xfId="244" xr:uid="{00000000-0005-0000-0000-00001F010000}"/>
    <cellStyle name="Moneda 3 40" xfId="245" xr:uid="{00000000-0005-0000-0000-000020010000}"/>
    <cellStyle name="Moneda 3 41" xfId="246" xr:uid="{00000000-0005-0000-0000-000021010000}"/>
    <cellStyle name="Moneda 3 42" xfId="247" xr:uid="{00000000-0005-0000-0000-000022010000}"/>
    <cellStyle name="Moneda 3 43" xfId="248" xr:uid="{00000000-0005-0000-0000-000023010000}"/>
    <cellStyle name="Moneda 3 44" xfId="249" xr:uid="{00000000-0005-0000-0000-000024010000}"/>
    <cellStyle name="Moneda 3 45" xfId="250" xr:uid="{00000000-0005-0000-0000-000025010000}"/>
    <cellStyle name="Moneda 3 46" xfId="251" xr:uid="{00000000-0005-0000-0000-000026010000}"/>
    <cellStyle name="Moneda 3 47" xfId="252" xr:uid="{00000000-0005-0000-0000-000027010000}"/>
    <cellStyle name="Moneda 3 48" xfId="253" xr:uid="{00000000-0005-0000-0000-000028010000}"/>
    <cellStyle name="Moneda 3 49" xfId="254" xr:uid="{00000000-0005-0000-0000-000029010000}"/>
    <cellStyle name="Moneda 3 5" xfId="255" xr:uid="{00000000-0005-0000-0000-00002A010000}"/>
    <cellStyle name="Moneda 3 50" xfId="256" xr:uid="{00000000-0005-0000-0000-00002B010000}"/>
    <cellStyle name="Moneda 3 51" xfId="257" xr:uid="{00000000-0005-0000-0000-00002C010000}"/>
    <cellStyle name="Moneda 3 52" xfId="258" xr:uid="{00000000-0005-0000-0000-00002D010000}"/>
    <cellStyle name="Moneda 3 53" xfId="259" xr:uid="{00000000-0005-0000-0000-00002E010000}"/>
    <cellStyle name="Moneda 3 54" xfId="260" xr:uid="{00000000-0005-0000-0000-00002F010000}"/>
    <cellStyle name="Moneda 3 55" xfId="261" xr:uid="{00000000-0005-0000-0000-000030010000}"/>
    <cellStyle name="Moneda 3 56" xfId="262" xr:uid="{00000000-0005-0000-0000-000031010000}"/>
    <cellStyle name="Moneda 3 57" xfId="263" xr:uid="{00000000-0005-0000-0000-000032010000}"/>
    <cellStyle name="Moneda 3 58" xfId="264" xr:uid="{00000000-0005-0000-0000-000033010000}"/>
    <cellStyle name="Moneda 3 59" xfId="265" xr:uid="{00000000-0005-0000-0000-000034010000}"/>
    <cellStyle name="Moneda 3 6" xfId="266" xr:uid="{00000000-0005-0000-0000-000035010000}"/>
    <cellStyle name="Moneda 3 60" xfId="267" xr:uid="{00000000-0005-0000-0000-000036010000}"/>
    <cellStyle name="Moneda 3 61" xfId="268" xr:uid="{00000000-0005-0000-0000-000037010000}"/>
    <cellStyle name="Moneda 3 62" xfId="269" xr:uid="{00000000-0005-0000-0000-000038010000}"/>
    <cellStyle name="Moneda 3 63" xfId="270" xr:uid="{00000000-0005-0000-0000-000039010000}"/>
    <cellStyle name="Moneda 3 64" xfId="271" xr:uid="{00000000-0005-0000-0000-00003A010000}"/>
    <cellStyle name="Moneda 3 65" xfId="272" xr:uid="{00000000-0005-0000-0000-00003B010000}"/>
    <cellStyle name="Moneda 3 66" xfId="273" xr:uid="{00000000-0005-0000-0000-00003C010000}"/>
    <cellStyle name="Moneda 3 67" xfId="274" xr:uid="{00000000-0005-0000-0000-00003D010000}"/>
    <cellStyle name="Moneda 3 68" xfId="275" xr:uid="{00000000-0005-0000-0000-00003E010000}"/>
    <cellStyle name="Moneda 3 69" xfId="276" xr:uid="{00000000-0005-0000-0000-00003F010000}"/>
    <cellStyle name="Moneda 3 7" xfId="277" xr:uid="{00000000-0005-0000-0000-000040010000}"/>
    <cellStyle name="Moneda 3 70" xfId="278" xr:uid="{00000000-0005-0000-0000-000041010000}"/>
    <cellStyle name="Moneda 3 71" xfId="279" xr:uid="{00000000-0005-0000-0000-000042010000}"/>
    <cellStyle name="Moneda 3 72" xfId="280" xr:uid="{00000000-0005-0000-0000-000043010000}"/>
    <cellStyle name="Moneda 3 73" xfId="281" xr:uid="{00000000-0005-0000-0000-000044010000}"/>
    <cellStyle name="Moneda 3 74" xfId="282" xr:uid="{00000000-0005-0000-0000-000045010000}"/>
    <cellStyle name="Moneda 3 75" xfId="283" xr:uid="{00000000-0005-0000-0000-000046010000}"/>
    <cellStyle name="Moneda 3 76" xfId="284" xr:uid="{00000000-0005-0000-0000-000047010000}"/>
    <cellStyle name="Moneda 3 77" xfId="285" xr:uid="{00000000-0005-0000-0000-000048010000}"/>
    <cellStyle name="Moneda 3 78" xfId="286" xr:uid="{00000000-0005-0000-0000-000049010000}"/>
    <cellStyle name="Moneda 3 79" xfId="287" xr:uid="{00000000-0005-0000-0000-00004A010000}"/>
    <cellStyle name="Moneda 3 8" xfId="288" xr:uid="{00000000-0005-0000-0000-00004B010000}"/>
    <cellStyle name="Moneda 3 80" xfId="289" xr:uid="{00000000-0005-0000-0000-00004C010000}"/>
    <cellStyle name="Moneda 3 81" xfId="290" xr:uid="{00000000-0005-0000-0000-00004D010000}"/>
    <cellStyle name="Moneda 3 82" xfId="291" xr:uid="{00000000-0005-0000-0000-00004E010000}"/>
    <cellStyle name="Moneda 3 83" xfId="292" xr:uid="{00000000-0005-0000-0000-00004F010000}"/>
    <cellStyle name="Moneda 3 84" xfId="293" xr:uid="{00000000-0005-0000-0000-000050010000}"/>
    <cellStyle name="Moneda 3 85" xfId="294" xr:uid="{00000000-0005-0000-0000-000051010000}"/>
    <cellStyle name="Moneda 3 86" xfId="295" xr:uid="{00000000-0005-0000-0000-000052010000}"/>
    <cellStyle name="Moneda 3 87" xfId="296" xr:uid="{00000000-0005-0000-0000-000053010000}"/>
    <cellStyle name="Moneda 3 88" xfId="297" xr:uid="{00000000-0005-0000-0000-000054010000}"/>
    <cellStyle name="Moneda 3 89" xfId="298" xr:uid="{00000000-0005-0000-0000-000055010000}"/>
    <cellStyle name="Moneda 3 9" xfId="299" xr:uid="{00000000-0005-0000-0000-000056010000}"/>
    <cellStyle name="Moneda 3 90" xfId="300" xr:uid="{00000000-0005-0000-0000-000057010000}"/>
    <cellStyle name="Moneda 3 91" xfId="301" xr:uid="{00000000-0005-0000-0000-000058010000}"/>
    <cellStyle name="Moneda 3 92" xfId="302" xr:uid="{00000000-0005-0000-0000-000059010000}"/>
    <cellStyle name="Moneda 3 93" xfId="303" xr:uid="{00000000-0005-0000-0000-00005A010000}"/>
    <cellStyle name="Moneda 3 94" xfId="304" xr:uid="{00000000-0005-0000-0000-00005B010000}"/>
    <cellStyle name="Moneda 3 95" xfId="305" xr:uid="{00000000-0005-0000-0000-00005C010000}"/>
    <cellStyle name="Moneda 3 96" xfId="306" xr:uid="{00000000-0005-0000-0000-00005D010000}"/>
    <cellStyle name="Moneda 3 97" xfId="307" xr:uid="{00000000-0005-0000-0000-00005E010000}"/>
    <cellStyle name="Moneda 3 98" xfId="308" xr:uid="{00000000-0005-0000-0000-00005F010000}"/>
    <cellStyle name="Moneda 3 99" xfId="309" xr:uid="{00000000-0005-0000-0000-000060010000}"/>
    <cellStyle name="Moneda 30" xfId="310" xr:uid="{00000000-0005-0000-0000-000061010000}"/>
    <cellStyle name="Moneda 31" xfId="311" xr:uid="{00000000-0005-0000-0000-000062010000}"/>
    <cellStyle name="Moneda 32" xfId="312" xr:uid="{00000000-0005-0000-0000-000063010000}"/>
    <cellStyle name="Moneda 33" xfId="313" xr:uid="{00000000-0005-0000-0000-000064010000}"/>
    <cellStyle name="Moneda 34" xfId="314" xr:uid="{00000000-0005-0000-0000-000065010000}"/>
    <cellStyle name="Moneda 35" xfId="315" xr:uid="{00000000-0005-0000-0000-000066010000}"/>
    <cellStyle name="Moneda 36" xfId="316" xr:uid="{00000000-0005-0000-0000-000067010000}"/>
    <cellStyle name="Moneda 37" xfId="317" xr:uid="{00000000-0005-0000-0000-000068010000}"/>
    <cellStyle name="Moneda 38" xfId="318" xr:uid="{00000000-0005-0000-0000-000069010000}"/>
    <cellStyle name="Moneda 38 2" xfId="319" xr:uid="{00000000-0005-0000-0000-00006A010000}"/>
    <cellStyle name="Moneda 38 2 2" xfId="442" xr:uid="{00000000-0005-0000-0000-00006B010000}"/>
    <cellStyle name="Moneda 38 3" xfId="385" xr:uid="{00000000-0005-0000-0000-00006C010000}"/>
    <cellStyle name="Moneda 38 3 2" xfId="443" xr:uid="{00000000-0005-0000-0000-00006D010000}"/>
    <cellStyle name="Moneda 38 4" xfId="441" xr:uid="{00000000-0005-0000-0000-00006E010000}"/>
    <cellStyle name="Moneda 39" xfId="320" xr:uid="{00000000-0005-0000-0000-00006F010000}"/>
    <cellStyle name="Moneda 39 2" xfId="321" xr:uid="{00000000-0005-0000-0000-000070010000}"/>
    <cellStyle name="Moneda 39 2 2" xfId="445" xr:uid="{00000000-0005-0000-0000-000071010000}"/>
    <cellStyle name="Moneda 39 3" xfId="386" xr:uid="{00000000-0005-0000-0000-000072010000}"/>
    <cellStyle name="Moneda 39 3 2" xfId="446" xr:uid="{00000000-0005-0000-0000-000073010000}"/>
    <cellStyle name="Moneda 39 4" xfId="444" xr:uid="{00000000-0005-0000-0000-000074010000}"/>
    <cellStyle name="Moneda 4" xfId="322" xr:uid="{00000000-0005-0000-0000-000075010000}"/>
    <cellStyle name="Moneda 4 2" xfId="323" xr:uid="{00000000-0005-0000-0000-000076010000}"/>
    <cellStyle name="Moneda 4 2 2" xfId="324" xr:uid="{00000000-0005-0000-0000-000077010000}"/>
    <cellStyle name="Moneda 4 2 3" xfId="387" xr:uid="{00000000-0005-0000-0000-000078010000}"/>
    <cellStyle name="Moneda 4 3" xfId="325" xr:uid="{00000000-0005-0000-0000-000079010000}"/>
    <cellStyle name="Moneda 4 3 2" xfId="326" xr:uid="{00000000-0005-0000-0000-00007A010000}"/>
    <cellStyle name="Moneda 4 3 3" xfId="388" xr:uid="{00000000-0005-0000-0000-00007B010000}"/>
    <cellStyle name="Moneda 40" xfId="327" xr:uid="{00000000-0005-0000-0000-00007C010000}"/>
    <cellStyle name="Moneda 40 2" xfId="328" xr:uid="{00000000-0005-0000-0000-00007D010000}"/>
    <cellStyle name="Moneda 40 2 2" xfId="448" xr:uid="{00000000-0005-0000-0000-00007E010000}"/>
    <cellStyle name="Moneda 40 3" xfId="5" xr:uid="{00000000-0005-0000-0000-00007F010000}"/>
    <cellStyle name="Moneda 40 3 2" xfId="394" xr:uid="{00000000-0005-0000-0000-000080010000}"/>
    <cellStyle name="Moneda 40 4" xfId="447" xr:uid="{00000000-0005-0000-0000-000081010000}"/>
    <cellStyle name="Moneda 41" xfId="329" xr:uid="{00000000-0005-0000-0000-000082010000}"/>
    <cellStyle name="Moneda 41 2" xfId="449" xr:uid="{00000000-0005-0000-0000-000083010000}"/>
    <cellStyle name="Moneda 42" xfId="389" xr:uid="{00000000-0005-0000-0000-000084010000}"/>
    <cellStyle name="Moneda 42 2" xfId="395" xr:uid="{00000000-0005-0000-0000-000085010000}"/>
    <cellStyle name="Moneda 43" xfId="396" xr:uid="{00000000-0005-0000-0000-000086010000}"/>
    <cellStyle name="Moneda 44" xfId="393" xr:uid="{00000000-0005-0000-0000-000087010000}"/>
    <cellStyle name="Moneda 5" xfId="330" xr:uid="{00000000-0005-0000-0000-000088010000}"/>
    <cellStyle name="Moneda 5 2" xfId="331" xr:uid="{00000000-0005-0000-0000-000089010000}"/>
    <cellStyle name="Moneda 6" xfId="332" xr:uid="{00000000-0005-0000-0000-00008A010000}"/>
    <cellStyle name="Moneda 6 2" xfId="333" xr:uid="{00000000-0005-0000-0000-00008B010000}"/>
    <cellStyle name="Moneda 6 2 2" xfId="334" xr:uid="{00000000-0005-0000-0000-00008C010000}"/>
    <cellStyle name="Moneda 6 2 2 2" xfId="451" xr:uid="{00000000-0005-0000-0000-00008D010000}"/>
    <cellStyle name="Moneda 6 2 3" xfId="390" xr:uid="{00000000-0005-0000-0000-00008E010000}"/>
    <cellStyle name="Moneda 6 2 3 2" xfId="452" xr:uid="{00000000-0005-0000-0000-00008F010000}"/>
    <cellStyle name="Moneda 6 2 4" xfId="450" xr:uid="{00000000-0005-0000-0000-000090010000}"/>
    <cellStyle name="Moneda 6 3" xfId="335" xr:uid="{00000000-0005-0000-0000-000091010000}"/>
    <cellStyle name="Moneda 6 3 2" xfId="336" xr:uid="{00000000-0005-0000-0000-000092010000}"/>
    <cellStyle name="Moneda 6 3 2 2" xfId="454" xr:uid="{00000000-0005-0000-0000-000093010000}"/>
    <cellStyle name="Moneda 6 3 3" xfId="391" xr:uid="{00000000-0005-0000-0000-000094010000}"/>
    <cellStyle name="Moneda 6 3 3 2" xfId="455" xr:uid="{00000000-0005-0000-0000-000095010000}"/>
    <cellStyle name="Moneda 6 3 4" xfId="453" xr:uid="{00000000-0005-0000-0000-000096010000}"/>
    <cellStyle name="Moneda 7" xfId="337" xr:uid="{00000000-0005-0000-0000-000097010000}"/>
    <cellStyle name="Moneda 8" xfId="338" xr:uid="{00000000-0005-0000-0000-000098010000}"/>
    <cellStyle name="Moneda 9" xfId="339" xr:uid="{00000000-0005-0000-0000-000099010000}"/>
    <cellStyle name="Monetario" xfId="340" xr:uid="{00000000-0005-0000-0000-00009A010000}"/>
    <cellStyle name="Monetario0" xfId="341" xr:uid="{00000000-0005-0000-0000-00009B010000}"/>
    <cellStyle name="Neutral 2" xfId="342" xr:uid="{00000000-0005-0000-0000-00009C010000}"/>
    <cellStyle name="Normal" xfId="0" builtinId="0"/>
    <cellStyle name="Normal 11" xfId="343" xr:uid="{00000000-0005-0000-0000-00009E010000}"/>
    <cellStyle name="Normal 2" xfId="344" xr:uid="{00000000-0005-0000-0000-00009F010000}"/>
    <cellStyle name="Normal 2 2" xfId="345" xr:uid="{00000000-0005-0000-0000-0000A0010000}"/>
    <cellStyle name="Normal 2 2 2" xfId="346" xr:uid="{00000000-0005-0000-0000-0000A1010000}"/>
    <cellStyle name="Normal 2 2 3" xfId="347" xr:uid="{00000000-0005-0000-0000-0000A2010000}"/>
    <cellStyle name="Normal 2 3" xfId="348" xr:uid="{00000000-0005-0000-0000-0000A3010000}"/>
    <cellStyle name="Normal 2 4" xfId="349" xr:uid="{00000000-0005-0000-0000-0000A4010000}"/>
    <cellStyle name="Normal 2 4 2" xfId="350" xr:uid="{00000000-0005-0000-0000-0000A5010000}"/>
    <cellStyle name="Normal 2 5" xfId="351" xr:uid="{00000000-0005-0000-0000-0000A6010000}"/>
    <cellStyle name="Normal 2 5 2" xfId="352" xr:uid="{00000000-0005-0000-0000-0000A7010000}"/>
    <cellStyle name="Normal 2 5 3" xfId="353" xr:uid="{00000000-0005-0000-0000-0000A8010000}"/>
    <cellStyle name="Normal 3" xfId="354" xr:uid="{00000000-0005-0000-0000-0000A9010000}"/>
    <cellStyle name="Normal 3 2" xfId="355" xr:uid="{00000000-0005-0000-0000-0000AA010000}"/>
    <cellStyle name="Normal 3 2 2" xfId="7" xr:uid="{00000000-0005-0000-0000-0000AB010000}"/>
    <cellStyle name="Normal 4" xfId="356" xr:uid="{00000000-0005-0000-0000-0000AC010000}"/>
    <cellStyle name="Normal 4 3" xfId="6" xr:uid="{00000000-0005-0000-0000-0000AD010000}"/>
    <cellStyle name="Normal 5" xfId="357" xr:uid="{00000000-0005-0000-0000-0000AE010000}"/>
    <cellStyle name="Normal 98" xfId="358" xr:uid="{00000000-0005-0000-0000-0000AF010000}"/>
    <cellStyle name="Notas 2" xfId="359" xr:uid="{00000000-0005-0000-0000-0000B0010000}"/>
    <cellStyle name="Note" xfId="360" xr:uid="{00000000-0005-0000-0000-0000B1010000}"/>
    <cellStyle name="Output" xfId="361" xr:uid="{00000000-0005-0000-0000-0000B2010000}"/>
    <cellStyle name="Porcentaje" xfId="1" builtinId="5"/>
    <cellStyle name="Porcentaje 2" xfId="362" xr:uid="{00000000-0005-0000-0000-0000B4010000}"/>
    <cellStyle name="Porcentaje 3" xfId="392" xr:uid="{00000000-0005-0000-0000-0000B5010000}"/>
    <cellStyle name="Porcentaje 4" xfId="456" xr:uid="{00000000-0005-0000-0000-0000B6010000}"/>
    <cellStyle name="Porcentual 2" xfId="363" xr:uid="{00000000-0005-0000-0000-0000B7010000}"/>
    <cellStyle name="Porcentual 2 2" xfId="364" xr:uid="{00000000-0005-0000-0000-0000B8010000}"/>
    <cellStyle name="Porcentual 3" xfId="365" xr:uid="{00000000-0005-0000-0000-0000B9010000}"/>
    <cellStyle name="Porcentual 3 2" xfId="366" xr:uid="{00000000-0005-0000-0000-0000BA010000}"/>
    <cellStyle name="Punto" xfId="367" xr:uid="{00000000-0005-0000-0000-0000BB010000}"/>
    <cellStyle name="Punto0" xfId="368" xr:uid="{00000000-0005-0000-0000-0000BC010000}"/>
    <cellStyle name="Salida 2" xfId="369" xr:uid="{00000000-0005-0000-0000-0000BD010000}"/>
    <cellStyle name="Texto de advertencia 2" xfId="370" xr:uid="{00000000-0005-0000-0000-0000BE010000}"/>
    <cellStyle name="Texto explicativo 2" xfId="371" xr:uid="{00000000-0005-0000-0000-0000BF010000}"/>
    <cellStyle name="Title" xfId="372" xr:uid="{00000000-0005-0000-0000-0000C0010000}"/>
    <cellStyle name="Titulo" xfId="457" xr:uid="{00000000-0005-0000-0000-0000C1010000}"/>
    <cellStyle name="Título 1 2" xfId="373" xr:uid="{00000000-0005-0000-0000-0000C2010000}"/>
    <cellStyle name="Título 2 2" xfId="374" xr:uid="{00000000-0005-0000-0000-0000C3010000}"/>
    <cellStyle name="Título 3 2" xfId="375" xr:uid="{00000000-0005-0000-0000-0000C4010000}"/>
    <cellStyle name="Título 4" xfId="376" xr:uid="{00000000-0005-0000-0000-0000C5010000}"/>
    <cellStyle name="Total 2" xfId="377" xr:uid="{00000000-0005-0000-0000-0000C6010000}"/>
    <cellStyle name="Total 2 2" xfId="378" xr:uid="{00000000-0005-0000-0000-0000C7010000}"/>
    <cellStyle name="Total 2 3" xfId="379" xr:uid="{00000000-0005-0000-0000-0000C8010000}"/>
    <cellStyle name="Warning Text" xfId="380" xr:uid="{00000000-0005-0000-0000-0000C9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774808</xdr:colOff>
      <xdr:row>2</xdr:row>
      <xdr:rowOff>210512</xdr:rowOff>
    </xdr:from>
    <xdr:to>
      <xdr:col>2</xdr:col>
      <xdr:colOff>3475426</xdr:colOff>
      <xdr:row>2</xdr:row>
      <xdr:rowOff>643408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0708" y="696287"/>
          <a:ext cx="2700618" cy="432896"/>
        </a:xfrm>
        <a:prstGeom prst="rect">
          <a:avLst/>
        </a:prstGeom>
      </xdr:spPr>
    </xdr:pic>
    <xdr:clientData/>
  </xdr:twoCellAnchor>
  <xdr:twoCellAnchor editAs="oneCell">
    <xdr:from>
      <xdr:col>5</xdr:col>
      <xdr:colOff>510665</xdr:colOff>
      <xdr:row>2</xdr:row>
      <xdr:rowOff>120064</xdr:rowOff>
    </xdr:from>
    <xdr:to>
      <xdr:col>6</xdr:col>
      <xdr:colOff>1642119</xdr:colOff>
      <xdr:row>2</xdr:row>
      <xdr:rowOff>706133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73790" y="605839"/>
          <a:ext cx="2814204" cy="5860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I75"/>
  <sheetViews>
    <sheetView tabSelected="1" topLeftCell="A56" zoomScale="70" zoomScaleNormal="70" zoomScaleSheetLayoutView="85" workbookViewId="0">
      <selection activeCell="H53" sqref="H53"/>
    </sheetView>
  </sheetViews>
  <sheetFormatPr baseColWidth="10" defaultRowHeight="15" x14ac:dyDescent="0.25"/>
  <cols>
    <col min="1" max="1" width="11.42578125" style="36"/>
    <col min="2" max="2" width="15.42578125" customWidth="1"/>
    <col min="3" max="3" width="98.85546875" customWidth="1"/>
    <col min="4" max="4" width="15.85546875" customWidth="1"/>
    <col min="5" max="5" width="18" style="87" customWidth="1"/>
    <col min="6" max="6" width="25.140625" style="100" customWidth="1"/>
    <col min="7" max="7" width="26.5703125" customWidth="1"/>
    <col min="8" max="8" width="21.5703125" bestFit="1" customWidth="1"/>
    <col min="9" max="9" width="35" customWidth="1"/>
    <col min="244" max="244" width="13.85546875" customWidth="1"/>
    <col min="245" max="245" width="10.85546875" customWidth="1"/>
    <col min="246" max="246" width="99.28515625" customWidth="1"/>
    <col min="248" max="248" width="17.28515625" customWidth="1"/>
    <col min="249" max="249" width="19.85546875" customWidth="1"/>
    <col min="250" max="250" width="20.5703125" customWidth="1"/>
    <col min="251" max="251" width="23.7109375" customWidth="1"/>
    <col min="253" max="253" width="4.5703125" customWidth="1"/>
    <col min="254" max="254" width="24.28515625" customWidth="1"/>
    <col min="255" max="255" width="20.85546875" customWidth="1"/>
    <col min="256" max="256" width="20.5703125" customWidth="1"/>
    <col min="257" max="257" width="19" customWidth="1"/>
    <col min="500" max="500" width="13.85546875" customWidth="1"/>
    <col min="501" max="501" width="10.85546875" customWidth="1"/>
    <col min="502" max="502" width="99.28515625" customWidth="1"/>
    <col min="504" max="504" width="17.28515625" customWidth="1"/>
    <col min="505" max="505" width="19.85546875" customWidth="1"/>
    <col min="506" max="506" width="20.5703125" customWidth="1"/>
    <col min="507" max="507" width="23.7109375" customWidth="1"/>
    <col min="509" max="509" width="4.5703125" customWidth="1"/>
    <col min="510" max="510" width="24.28515625" customWidth="1"/>
    <col min="511" max="511" width="20.85546875" customWidth="1"/>
    <col min="512" max="512" width="20.5703125" customWidth="1"/>
    <col min="513" max="513" width="19" customWidth="1"/>
    <col min="756" max="756" width="13.85546875" customWidth="1"/>
    <col min="757" max="757" width="10.85546875" customWidth="1"/>
    <col min="758" max="758" width="99.28515625" customWidth="1"/>
    <col min="760" max="760" width="17.28515625" customWidth="1"/>
    <col min="761" max="761" width="19.85546875" customWidth="1"/>
    <col min="762" max="762" width="20.5703125" customWidth="1"/>
    <col min="763" max="763" width="23.7109375" customWidth="1"/>
    <col min="765" max="765" width="4.5703125" customWidth="1"/>
    <col min="766" max="766" width="24.28515625" customWidth="1"/>
    <col min="767" max="767" width="20.85546875" customWidth="1"/>
    <col min="768" max="768" width="20.5703125" customWidth="1"/>
    <col min="769" max="769" width="19" customWidth="1"/>
    <col min="1012" max="1012" width="13.85546875" customWidth="1"/>
    <col min="1013" max="1013" width="10.85546875" customWidth="1"/>
    <col min="1014" max="1014" width="99.28515625" customWidth="1"/>
    <col min="1016" max="1016" width="17.28515625" customWidth="1"/>
    <col min="1017" max="1017" width="19.85546875" customWidth="1"/>
    <col min="1018" max="1018" width="20.5703125" customWidth="1"/>
    <col min="1019" max="1019" width="23.7109375" customWidth="1"/>
    <col min="1021" max="1021" width="4.5703125" customWidth="1"/>
    <col min="1022" max="1022" width="24.28515625" customWidth="1"/>
    <col min="1023" max="1023" width="20.85546875" customWidth="1"/>
    <col min="1024" max="1024" width="20.5703125" customWidth="1"/>
    <col min="1025" max="1025" width="19" customWidth="1"/>
    <col min="1268" max="1268" width="13.85546875" customWidth="1"/>
    <col min="1269" max="1269" width="10.85546875" customWidth="1"/>
    <col min="1270" max="1270" width="99.28515625" customWidth="1"/>
    <col min="1272" max="1272" width="17.28515625" customWidth="1"/>
    <col min="1273" max="1273" width="19.85546875" customWidth="1"/>
    <col min="1274" max="1274" width="20.5703125" customWidth="1"/>
    <col min="1275" max="1275" width="23.7109375" customWidth="1"/>
    <col min="1277" max="1277" width="4.5703125" customWidth="1"/>
    <col min="1278" max="1278" width="24.28515625" customWidth="1"/>
    <col min="1279" max="1279" width="20.85546875" customWidth="1"/>
    <col min="1280" max="1280" width="20.5703125" customWidth="1"/>
    <col min="1281" max="1281" width="19" customWidth="1"/>
    <col min="1524" max="1524" width="13.85546875" customWidth="1"/>
    <col min="1525" max="1525" width="10.85546875" customWidth="1"/>
    <col min="1526" max="1526" width="99.28515625" customWidth="1"/>
    <col min="1528" max="1528" width="17.28515625" customWidth="1"/>
    <col min="1529" max="1529" width="19.85546875" customWidth="1"/>
    <col min="1530" max="1530" width="20.5703125" customWidth="1"/>
    <col min="1531" max="1531" width="23.7109375" customWidth="1"/>
    <col min="1533" max="1533" width="4.5703125" customWidth="1"/>
    <col min="1534" max="1534" width="24.28515625" customWidth="1"/>
    <col min="1535" max="1535" width="20.85546875" customWidth="1"/>
    <col min="1536" max="1536" width="20.5703125" customWidth="1"/>
    <col min="1537" max="1537" width="19" customWidth="1"/>
    <col min="1780" max="1780" width="13.85546875" customWidth="1"/>
    <col min="1781" max="1781" width="10.85546875" customWidth="1"/>
    <col min="1782" max="1782" width="99.28515625" customWidth="1"/>
    <col min="1784" max="1784" width="17.28515625" customWidth="1"/>
    <col min="1785" max="1785" width="19.85546875" customWidth="1"/>
    <col min="1786" max="1786" width="20.5703125" customWidth="1"/>
    <col min="1787" max="1787" width="23.7109375" customWidth="1"/>
    <col min="1789" max="1789" width="4.5703125" customWidth="1"/>
    <col min="1790" max="1790" width="24.28515625" customWidth="1"/>
    <col min="1791" max="1791" width="20.85546875" customWidth="1"/>
    <col min="1792" max="1792" width="20.5703125" customWidth="1"/>
    <col min="1793" max="1793" width="19" customWidth="1"/>
    <col min="2036" max="2036" width="13.85546875" customWidth="1"/>
    <col min="2037" max="2037" width="10.85546875" customWidth="1"/>
    <col min="2038" max="2038" width="99.28515625" customWidth="1"/>
    <col min="2040" max="2040" width="17.28515625" customWidth="1"/>
    <col min="2041" max="2041" width="19.85546875" customWidth="1"/>
    <col min="2042" max="2042" width="20.5703125" customWidth="1"/>
    <col min="2043" max="2043" width="23.7109375" customWidth="1"/>
    <col min="2045" max="2045" width="4.5703125" customWidth="1"/>
    <col min="2046" max="2046" width="24.28515625" customWidth="1"/>
    <col min="2047" max="2047" width="20.85546875" customWidth="1"/>
    <col min="2048" max="2048" width="20.5703125" customWidth="1"/>
    <col min="2049" max="2049" width="19" customWidth="1"/>
    <col min="2292" max="2292" width="13.85546875" customWidth="1"/>
    <col min="2293" max="2293" width="10.85546875" customWidth="1"/>
    <col min="2294" max="2294" width="99.28515625" customWidth="1"/>
    <col min="2296" max="2296" width="17.28515625" customWidth="1"/>
    <col min="2297" max="2297" width="19.85546875" customWidth="1"/>
    <col min="2298" max="2298" width="20.5703125" customWidth="1"/>
    <col min="2299" max="2299" width="23.7109375" customWidth="1"/>
    <col min="2301" max="2301" width="4.5703125" customWidth="1"/>
    <col min="2302" max="2302" width="24.28515625" customWidth="1"/>
    <col min="2303" max="2303" width="20.85546875" customWidth="1"/>
    <col min="2304" max="2304" width="20.5703125" customWidth="1"/>
    <col min="2305" max="2305" width="19" customWidth="1"/>
    <col min="2548" max="2548" width="13.85546875" customWidth="1"/>
    <col min="2549" max="2549" width="10.85546875" customWidth="1"/>
    <col min="2550" max="2550" width="99.28515625" customWidth="1"/>
    <col min="2552" max="2552" width="17.28515625" customWidth="1"/>
    <col min="2553" max="2553" width="19.85546875" customWidth="1"/>
    <col min="2554" max="2554" width="20.5703125" customWidth="1"/>
    <col min="2555" max="2555" width="23.7109375" customWidth="1"/>
    <col min="2557" max="2557" width="4.5703125" customWidth="1"/>
    <col min="2558" max="2558" width="24.28515625" customWidth="1"/>
    <col min="2559" max="2559" width="20.85546875" customWidth="1"/>
    <col min="2560" max="2560" width="20.5703125" customWidth="1"/>
    <col min="2561" max="2561" width="19" customWidth="1"/>
    <col min="2804" max="2804" width="13.85546875" customWidth="1"/>
    <col min="2805" max="2805" width="10.85546875" customWidth="1"/>
    <col min="2806" max="2806" width="99.28515625" customWidth="1"/>
    <col min="2808" max="2808" width="17.28515625" customWidth="1"/>
    <col min="2809" max="2809" width="19.85546875" customWidth="1"/>
    <col min="2810" max="2810" width="20.5703125" customWidth="1"/>
    <col min="2811" max="2811" width="23.7109375" customWidth="1"/>
    <col min="2813" max="2813" width="4.5703125" customWidth="1"/>
    <col min="2814" max="2814" width="24.28515625" customWidth="1"/>
    <col min="2815" max="2815" width="20.85546875" customWidth="1"/>
    <col min="2816" max="2816" width="20.5703125" customWidth="1"/>
    <col min="2817" max="2817" width="19" customWidth="1"/>
    <col min="3060" max="3060" width="13.85546875" customWidth="1"/>
    <col min="3061" max="3061" width="10.85546875" customWidth="1"/>
    <col min="3062" max="3062" width="99.28515625" customWidth="1"/>
    <col min="3064" max="3064" width="17.28515625" customWidth="1"/>
    <col min="3065" max="3065" width="19.85546875" customWidth="1"/>
    <col min="3066" max="3066" width="20.5703125" customWidth="1"/>
    <col min="3067" max="3067" width="23.7109375" customWidth="1"/>
    <col min="3069" max="3069" width="4.5703125" customWidth="1"/>
    <col min="3070" max="3070" width="24.28515625" customWidth="1"/>
    <col min="3071" max="3071" width="20.85546875" customWidth="1"/>
    <col min="3072" max="3072" width="20.5703125" customWidth="1"/>
    <col min="3073" max="3073" width="19" customWidth="1"/>
    <col min="3316" max="3316" width="13.85546875" customWidth="1"/>
    <col min="3317" max="3317" width="10.85546875" customWidth="1"/>
    <col min="3318" max="3318" width="99.28515625" customWidth="1"/>
    <col min="3320" max="3320" width="17.28515625" customWidth="1"/>
    <col min="3321" max="3321" width="19.85546875" customWidth="1"/>
    <col min="3322" max="3322" width="20.5703125" customWidth="1"/>
    <col min="3323" max="3323" width="23.7109375" customWidth="1"/>
    <col min="3325" max="3325" width="4.5703125" customWidth="1"/>
    <col min="3326" max="3326" width="24.28515625" customWidth="1"/>
    <col min="3327" max="3327" width="20.85546875" customWidth="1"/>
    <col min="3328" max="3328" width="20.5703125" customWidth="1"/>
    <col min="3329" max="3329" width="19" customWidth="1"/>
    <col min="3572" max="3572" width="13.85546875" customWidth="1"/>
    <col min="3573" max="3573" width="10.85546875" customWidth="1"/>
    <col min="3574" max="3574" width="99.28515625" customWidth="1"/>
    <col min="3576" max="3576" width="17.28515625" customWidth="1"/>
    <col min="3577" max="3577" width="19.85546875" customWidth="1"/>
    <col min="3578" max="3578" width="20.5703125" customWidth="1"/>
    <col min="3579" max="3579" width="23.7109375" customWidth="1"/>
    <col min="3581" max="3581" width="4.5703125" customWidth="1"/>
    <col min="3582" max="3582" width="24.28515625" customWidth="1"/>
    <col min="3583" max="3583" width="20.85546875" customWidth="1"/>
    <col min="3584" max="3584" width="20.5703125" customWidth="1"/>
    <col min="3585" max="3585" width="19" customWidth="1"/>
    <col min="3828" max="3828" width="13.85546875" customWidth="1"/>
    <col min="3829" max="3829" width="10.85546875" customWidth="1"/>
    <col min="3830" max="3830" width="99.28515625" customWidth="1"/>
    <col min="3832" max="3832" width="17.28515625" customWidth="1"/>
    <col min="3833" max="3833" width="19.85546875" customWidth="1"/>
    <col min="3834" max="3834" width="20.5703125" customWidth="1"/>
    <col min="3835" max="3835" width="23.7109375" customWidth="1"/>
    <col min="3837" max="3837" width="4.5703125" customWidth="1"/>
    <col min="3838" max="3838" width="24.28515625" customWidth="1"/>
    <col min="3839" max="3839" width="20.85546875" customWidth="1"/>
    <col min="3840" max="3840" width="20.5703125" customWidth="1"/>
    <col min="3841" max="3841" width="19" customWidth="1"/>
    <col min="4084" max="4084" width="13.85546875" customWidth="1"/>
    <col min="4085" max="4085" width="10.85546875" customWidth="1"/>
    <col min="4086" max="4086" width="99.28515625" customWidth="1"/>
    <col min="4088" max="4088" width="17.28515625" customWidth="1"/>
    <col min="4089" max="4089" width="19.85546875" customWidth="1"/>
    <col min="4090" max="4090" width="20.5703125" customWidth="1"/>
    <col min="4091" max="4091" width="23.7109375" customWidth="1"/>
    <col min="4093" max="4093" width="4.5703125" customWidth="1"/>
    <col min="4094" max="4094" width="24.28515625" customWidth="1"/>
    <col min="4095" max="4095" width="20.85546875" customWidth="1"/>
    <col min="4096" max="4096" width="20.5703125" customWidth="1"/>
    <col min="4097" max="4097" width="19" customWidth="1"/>
    <col min="4340" max="4340" width="13.85546875" customWidth="1"/>
    <col min="4341" max="4341" width="10.85546875" customWidth="1"/>
    <col min="4342" max="4342" width="99.28515625" customWidth="1"/>
    <col min="4344" max="4344" width="17.28515625" customWidth="1"/>
    <col min="4345" max="4345" width="19.85546875" customWidth="1"/>
    <col min="4346" max="4346" width="20.5703125" customWidth="1"/>
    <col min="4347" max="4347" width="23.7109375" customWidth="1"/>
    <col min="4349" max="4349" width="4.5703125" customWidth="1"/>
    <col min="4350" max="4350" width="24.28515625" customWidth="1"/>
    <col min="4351" max="4351" width="20.85546875" customWidth="1"/>
    <col min="4352" max="4352" width="20.5703125" customWidth="1"/>
    <col min="4353" max="4353" width="19" customWidth="1"/>
    <col min="4596" max="4596" width="13.85546875" customWidth="1"/>
    <col min="4597" max="4597" width="10.85546875" customWidth="1"/>
    <col min="4598" max="4598" width="99.28515625" customWidth="1"/>
    <col min="4600" max="4600" width="17.28515625" customWidth="1"/>
    <col min="4601" max="4601" width="19.85546875" customWidth="1"/>
    <col min="4602" max="4602" width="20.5703125" customWidth="1"/>
    <col min="4603" max="4603" width="23.7109375" customWidth="1"/>
    <col min="4605" max="4605" width="4.5703125" customWidth="1"/>
    <col min="4606" max="4606" width="24.28515625" customWidth="1"/>
    <col min="4607" max="4607" width="20.85546875" customWidth="1"/>
    <col min="4608" max="4608" width="20.5703125" customWidth="1"/>
    <col min="4609" max="4609" width="19" customWidth="1"/>
    <col min="4852" max="4852" width="13.85546875" customWidth="1"/>
    <col min="4853" max="4853" width="10.85546875" customWidth="1"/>
    <col min="4854" max="4854" width="99.28515625" customWidth="1"/>
    <col min="4856" max="4856" width="17.28515625" customWidth="1"/>
    <col min="4857" max="4857" width="19.85546875" customWidth="1"/>
    <col min="4858" max="4858" width="20.5703125" customWidth="1"/>
    <col min="4859" max="4859" width="23.7109375" customWidth="1"/>
    <col min="4861" max="4861" width="4.5703125" customWidth="1"/>
    <col min="4862" max="4862" width="24.28515625" customWidth="1"/>
    <col min="4863" max="4863" width="20.85546875" customWidth="1"/>
    <col min="4864" max="4864" width="20.5703125" customWidth="1"/>
    <col min="4865" max="4865" width="19" customWidth="1"/>
    <col min="5108" max="5108" width="13.85546875" customWidth="1"/>
    <col min="5109" max="5109" width="10.85546875" customWidth="1"/>
    <col min="5110" max="5110" width="99.28515625" customWidth="1"/>
    <col min="5112" max="5112" width="17.28515625" customWidth="1"/>
    <col min="5113" max="5113" width="19.85546875" customWidth="1"/>
    <col min="5114" max="5114" width="20.5703125" customWidth="1"/>
    <col min="5115" max="5115" width="23.7109375" customWidth="1"/>
    <col min="5117" max="5117" width="4.5703125" customWidth="1"/>
    <col min="5118" max="5118" width="24.28515625" customWidth="1"/>
    <col min="5119" max="5119" width="20.85546875" customWidth="1"/>
    <col min="5120" max="5120" width="20.5703125" customWidth="1"/>
    <col min="5121" max="5121" width="19" customWidth="1"/>
    <col min="5364" max="5364" width="13.85546875" customWidth="1"/>
    <col min="5365" max="5365" width="10.85546875" customWidth="1"/>
    <col min="5366" max="5366" width="99.28515625" customWidth="1"/>
    <col min="5368" max="5368" width="17.28515625" customWidth="1"/>
    <col min="5369" max="5369" width="19.85546875" customWidth="1"/>
    <col min="5370" max="5370" width="20.5703125" customWidth="1"/>
    <col min="5371" max="5371" width="23.7109375" customWidth="1"/>
    <col min="5373" max="5373" width="4.5703125" customWidth="1"/>
    <col min="5374" max="5374" width="24.28515625" customWidth="1"/>
    <col min="5375" max="5375" width="20.85546875" customWidth="1"/>
    <col min="5376" max="5376" width="20.5703125" customWidth="1"/>
    <col min="5377" max="5377" width="19" customWidth="1"/>
    <col min="5620" max="5620" width="13.85546875" customWidth="1"/>
    <col min="5621" max="5621" width="10.85546875" customWidth="1"/>
    <col min="5622" max="5622" width="99.28515625" customWidth="1"/>
    <col min="5624" max="5624" width="17.28515625" customWidth="1"/>
    <col min="5625" max="5625" width="19.85546875" customWidth="1"/>
    <col min="5626" max="5626" width="20.5703125" customWidth="1"/>
    <col min="5627" max="5627" width="23.7109375" customWidth="1"/>
    <col min="5629" max="5629" width="4.5703125" customWidth="1"/>
    <col min="5630" max="5630" width="24.28515625" customWidth="1"/>
    <col min="5631" max="5631" width="20.85546875" customWidth="1"/>
    <col min="5632" max="5632" width="20.5703125" customWidth="1"/>
    <col min="5633" max="5633" width="19" customWidth="1"/>
    <col min="5876" max="5876" width="13.85546875" customWidth="1"/>
    <col min="5877" max="5877" width="10.85546875" customWidth="1"/>
    <col min="5878" max="5878" width="99.28515625" customWidth="1"/>
    <col min="5880" max="5880" width="17.28515625" customWidth="1"/>
    <col min="5881" max="5881" width="19.85546875" customWidth="1"/>
    <col min="5882" max="5882" width="20.5703125" customWidth="1"/>
    <col min="5883" max="5883" width="23.7109375" customWidth="1"/>
    <col min="5885" max="5885" width="4.5703125" customWidth="1"/>
    <col min="5886" max="5886" width="24.28515625" customWidth="1"/>
    <col min="5887" max="5887" width="20.85546875" customWidth="1"/>
    <col min="5888" max="5888" width="20.5703125" customWidth="1"/>
    <col min="5889" max="5889" width="19" customWidth="1"/>
    <col min="6132" max="6132" width="13.85546875" customWidth="1"/>
    <col min="6133" max="6133" width="10.85546875" customWidth="1"/>
    <col min="6134" max="6134" width="99.28515625" customWidth="1"/>
    <col min="6136" max="6136" width="17.28515625" customWidth="1"/>
    <col min="6137" max="6137" width="19.85546875" customWidth="1"/>
    <col min="6138" max="6138" width="20.5703125" customWidth="1"/>
    <col min="6139" max="6139" width="23.7109375" customWidth="1"/>
    <col min="6141" max="6141" width="4.5703125" customWidth="1"/>
    <col min="6142" max="6142" width="24.28515625" customWidth="1"/>
    <col min="6143" max="6143" width="20.85546875" customWidth="1"/>
    <col min="6144" max="6144" width="20.5703125" customWidth="1"/>
    <col min="6145" max="6145" width="19" customWidth="1"/>
    <col min="6388" max="6388" width="13.85546875" customWidth="1"/>
    <col min="6389" max="6389" width="10.85546875" customWidth="1"/>
    <col min="6390" max="6390" width="99.28515625" customWidth="1"/>
    <col min="6392" max="6392" width="17.28515625" customWidth="1"/>
    <col min="6393" max="6393" width="19.85546875" customWidth="1"/>
    <col min="6394" max="6394" width="20.5703125" customWidth="1"/>
    <col min="6395" max="6395" width="23.7109375" customWidth="1"/>
    <col min="6397" max="6397" width="4.5703125" customWidth="1"/>
    <col min="6398" max="6398" width="24.28515625" customWidth="1"/>
    <col min="6399" max="6399" width="20.85546875" customWidth="1"/>
    <col min="6400" max="6400" width="20.5703125" customWidth="1"/>
    <col min="6401" max="6401" width="19" customWidth="1"/>
    <col min="6644" max="6644" width="13.85546875" customWidth="1"/>
    <col min="6645" max="6645" width="10.85546875" customWidth="1"/>
    <col min="6646" max="6646" width="99.28515625" customWidth="1"/>
    <col min="6648" max="6648" width="17.28515625" customWidth="1"/>
    <col min="6649" max="6649" width="19.85546875" customWidth="1"/>
    <col min="6650" max="6650" width="20.5703125" customWidth="1"/>
    <col min="6651" max="6651" width="23.7109375" customWidth="1"/>
    <col min="6653" max="6653" width="4.5703125" customWidth="1"/>
    <col min="6654" max="6654" width="24.28515625" customWidth="1"/>
    <col min="6655" max="6655" width="20.85546875" customWidth="1"/>
    <col min="6656" max="6656" width="20.5703125" customWidth="1"/>
    <col min="6657" max="6657" width="19" customWidth="1"/>
    <col min="6900" max="6900" width="13.85546875" customWidth="1"/>
    <col min="6901" max="6901" width="10.85546875" customWidth="1"/>
    <col min="6902" max="6902" width="99.28515625" customWidth="1"/>
    <col min="6904" max="6904" width="17.28515625" customWidth="1"/>
    <col min="6905" max="6905" width="19.85546875" customWidth="1"/>
    <col min="6906" max="6906" width="20.5703125" customWidth="1"/>
    <col min="6907" max="6907" width="23.7109375" customWidth="1"/>
    <col min="6909" max="6909" width="4.5703125" customWidth="1"/>
    <col min="6910" max="6910" width="24.28515625" customWidth="1"/>
    <col min="6911" max="6911" width="20.85546875" customWidth="1"/>
    <col min="6912" max="6912" width="20.5703125" customWidth="1"/>
    <col min="6913" max="6913" width="19" customWidth="1"/>
    <col min="7156" max="7156" width="13.85546875" customWidth="1"/>
    <col min="7157" max="7157" width="10.85546875" customWidth="1"/>
    <col min="7158" max="7158" width="99.28515625" customWidth="1"/>
    <col min="7160" max="7160" width="17.28515625" customWidth="1"/>
    <col min="7161" max="7161" width="19.85546875" customWidth="1"/>
    <col min="7162" max="7162" width="20.5703125" customWidth="1"/>
    <col min="7163" max="7163" width="23.7109375" customWidth="1"/>
    <col min="7165" max="7165" width="4.5703125" customWidth="1"/>
    <col min="7166" max="7166" width="24.28515625" customWidth="1"/>
    <col min="7167" max="7167" width="20.85546875" customWidth="1"/>
    <col min="7168" max="7168" width="20.5703125" customWidth="1"/>
    <col min="7169" max="7169" width="19" customWidth="1"/>
    <col min="7412" max="7412" width="13.85546875" customWidth="1"/>
    <col min="7413" max="7413" width="10.85546875" customWidth="1"/>
    <col min="7414" max="7414" width="99.28515625" customWidth="1"/>
    <col min="7416" max="7416" width="17.28515625" customWidth="1"/>
    <col min="7417" max="7417" width="19.85546875" customWidth="1"/>
    <col min="7418" max="7418" width="20.5703125" customWidth="1"/>
    <col min="7419" max="7419" width="23.7109375" customWidth="1"/>
    <col min="7421" max="7421" width="4.5703125" customWidth="1"/>
    <col min="7422" max="7422" width="24.28515625" customWidth="1"/>
    <col min="7423" max="7423" width="20.85546875" customWidth="1"/>
    <col min="7424" max="7424" width="20.5703125" customWidth="1"/>
    <col min="7425" max="7425" width="19" customWidth="1"/>
    <col min="7668" max="7668" width="13.85546875" customWidth="1"/>
    <col min="7669" max="7669" width="10.85546875" customWidth="1"/>
    <col min="7670" max="7670" width="99.28515625" customWidth="1"/>
    <col min="7672" max="7672" width="17.28515625" customWidth="1"/>
    <col min="7673" max="7673" width="19.85546875" customWidth="1"/>
    <col min="7674" max="7674" width="20.5703125" customWidth="1"/>
    <col min="7675" max="7675" width="23.7109375" customWidth="1"/>
    <col min="7677" max="7677" width="4.5703125" customWidth="1"/>
    <col min="7678" max="7678" width="24.28515625" customWidth="1"/>
    <col min="7679" max="7679" width="20.85546875" customWidth="1"/>
    <col min="7680" max="7680" width="20.5703125" customWidth="1"/>
    <col min="7681" max="7681" width="19" customWidth="1"/>
    <col min="7924" max="7924" width="13.85546875" customWidth="1"/>
    <col min="7925" max="7925" width="10.85546875" customWidth="1"/>
    <col min="7926" max="7926" width="99.28515625" customWidth="1"/>
    <col min="7928" max="7928" width="17.28515625" customWidth="1"/>
    <col min="7929" max="7929" width="19.85546875" customWidth="1"/>
    <col min="7930" max="7930" width="20.5703125" customWidth="1"/>
    <col min="7931" max="7931" width="23.7109375" customWidth="1"/>
    <col min="7933" max="7933" width="4.5703125" customWidth="1"/>
    <col min="7934" max="7934" width="24.28515625" customWidth="1"/>
    <col min="7935" max="7935" width="20.85546875" customWidth="1"/>
    <col min="7936" max="7936" width="20.5703125" customWidth="1"/>
    <col min="7937" max="7937" width="19" customWidth="1"/>
    <col min="8180" max="8180" width="13.85546875" customWidth="1"/>
    <col min="8181" max="8181" width="10.85546875" customWidth="1"/>
    <col min="8182" max="8182" width="99.28515625" customWidth="1"/>
    <col min="8184" max="8184" width="17.28515625" customWidth="1"/>
    <col min="8185" max="8185" width="19.85546875" customWidth="1"/>
    <col min="8186" max="8186" width="20.5703125" customWidth="1"/>
    <col min="8187" max="8187" width="23.7109375" customWidth="1"/>
    <col min="8189" max="8189" width="4.5703125" customWidth="1"/>
    <col min="8190" max="8190" width="24.28515625" customWidth="1"/>
    <col min="8191" max="8191" width="20.85546875" customWidth="1"/>
    <col min="8192" max="8192" width="20.5703125" customWidth="1"/>
    <col min="8193" max="8193" width="19" customWidth="1"/>
    <col min="8436" max="8436" width="13.85546875" customWidth="1"/>
    <col min="8437" max="8437" width="10.85546875" customWidth="1"/>
    <col min="8438" max="8438" width="99.28515625" customWidth="1"/>
    <col min="8440" max="8440" width="17.28515625" customWidth="1"/>
    <col min="8441" max="8441" width="19.85546875" customWidth="1"/>
    <col min="8442" max="8442" width="20.5703125" customWidth="1"/>
    <col min="8443" max="8443" width="23.7109375" customWidth="1"/>
    <col min="8445" max="8445" width="4.5703125" customWidth="1"/>
    <col min="8446" max="8446" width="24.28515625" customWidth="1"/>
    <col min="8447" max="8447" width="20.85546875" customWidth="1"/>
    <col min="8448" max="8448" width="20.5703125" customWidth="1"/>
    <col min="8449" max="8449" width="19" customWidth="1"/>
    <col min="8692" max="8692" width="13.85546875" customWidth="1"/>
    <col min="8693" max="8693" width="10.85546875" customWidth="1"/>
    <col min="8694" max="8694" width="99.28515625" customWidth="1"/>
    <col min="8696" max="8696" width="17.28515625" customWidth="1"/>
    <col min="8697" max="8697" width="19.85546875" customWidth="1"/>
    <col min="8698" max="8698" width="20.5703125" customWidth="1"/>
    <col min="8699" max="8699" width="23.7109375" customWidth="1"/>
    <col min="8701" max="8701" width="4.5703125" customWidth="1"/>
    <col min="8702" max="8702" width="24.28515625" customWidth="1"/>
    <col min="8703" max="8703" width="20.85546875" customWidth="1"/>
    <col min="8704" max="8704" width="20.5703125" customWidth="1"/>
    <col min="8705" max="8705" width="19" customWidth="1"/>
    <col min="8948" max="8948" width="13.85546875" customWidth="1"/>
    <col min="8949" max="8949" width="10.85546875" customWidth="1"/>
    <col min="8950" max="8950" width="99.28515625" customWidth="1"/>
    <col min="8952" max="8952" width="17.28515625" customWidth="1"/>
    <col min="8953" max="8953" width="19.85546875" customWidth="1"/>
    <col min="8954" max="8954" width="20.5703125" customWidth="1"/>
    <col min="8955" max="8955" width="23.7109375" customWidth="1"/>
    <col min="8957" max="8957" width="4.5703125" customWidth="1"/>
    <col min="8958" max="8958" width="24.28515625" customWidth="1"/>
    <col min="8959" max="8959" width="20.85546875" customWidth="1"/>
    <col min="8960" max="8960" width="20.5703125" customWidth="1"/>
    <col min="8961" max="8961" width="19" customWidth="1"/>
    <col min="9204" max="9204" width="13.85546875" customWidth="1"/>
    <col min="9205" max="9205" width="10.85546875" customWidth="1"/>
    <col min="9206" max="9206" width="99.28515625" customWidth="1"/>
    <col min="9208" max="9208" width="17.28515625" customWidth="1"/>
    <col min="9209" max="9209" width="19.85546875" customWidth="1"/>
    <col min="9210" max="9210" width="20.5703125" customWidth="1"/>
    <col min="9211" max="9211" width="23.7109375" customWidth="1"/>
    <col min="9213" max="9213" width="4.5703125" customWidth="1"/>
    <col min="9214" max="9214" width="24.28515625" customWidth="1"/>
    <col min="9215" max="9215" width="20.85546875" customWidth="1"/>
    <col min="9216" max="9216" width="20.5703125" customWidth="1"/>
    <col min="9217" max="9217" width="19" customWidth="1"/>
    <col min="9460" max="9460" width="13.85546875" customWidth="1"/>
    <col min="9461" max="9461" width="10.85546875" customWidth="1"/>
    <col min="9462" max="9462" width="99.28515625" customWidth="1"/>
    <col min="9464" max="9464" width="17.28515625" customWidth="1"/>
    <col min="9465" max="9465" width="19.85546875" customWidth="1"/>
    <col min="9466" max="9466" width="20.5703125" customWidth="1"/>
    <col min="9467" max="9467" width="23.7109375" customWidth="1"/>
    <col min="9469" max="9469" width="4.5703125" customWidth="1"/>
    <col min="9470" max="9470" width="24.28515625" customWidth="1"/>
    <col min="9471" max="9471" width="20.85546875" customWidth="1"/>
    <col min="9472" max="9472" width="20.5703125" customWidth="1"/>
    <col min="9473" max="9473" width="19" customWidth="1"/>
    <col min="9716" max="9716" width="13.85546875" customWidth="1"/>
    <col min="9717" max="9717" width="10.85546875" customWidth="1"/>
    <col min="9718" max="9718" width="99.28515625" customWidth="1"/>
    <col min="9720" max="9720" width="17.28515625" customWidth="1"/>
    <col min="9721" max="9721" width="19.85546875" customWidth="1"/>
    <col min="9722" max="9722" width="20.5703125" customWidth="1"/>
    <col min="9723" max="9723" width="23.7109375" customWidth="1"/>
    <col min="9725" max="9725" width="4.5703125" customWidth="1"/>
    <col min="9726" max="9726" width="24.28515625" customWidth="1"/>
    <col min="9727" max="9727" width="20.85546875" customWidth="1"/>
    <col min="9728" max="9728" width="20.5703125" customWidth="1"/>
    <col min="9729" max="9729" width="19" customWidth="1"/>
    <col min="9972" max="9972" width="13.85546875" customWidth="1"/>
    <col min="9973" max="9973" width="10.85546875" customWidth="1"/>
    <col min="9974" max="9974" width="99.28515625" customWidth="1"/>
    <col min="9976" max="9976" width="17.28515625" customWidth="1"/>
    <col min="9977" max="9977" width="19.85546875" customWidth="1"/>
    <col min="9978" max="9978" width="20.5703125" customWidth="1"/>
    <col min="9979" max="9979" width="23.7109375" customWidth="1"/>
    <col min="9981" max="9981" width="4.5703125" customWidth="1"/>
    <col min="9982" max="9982" width="24.28515625" customWidth="1"/>
    <col min="9983" max="9983" width="20.85546875" customWidth="1"/>
    <col min="9984" max="9984" width="20.5703125" customWidth="1"/>
    <col min="9985" max="9985" width="19" customWidth="1"/>
    <col min="10228" max="10228" width="13.85546875" customWidth="1"/>
    <col min="10229" max="10229" width="10.85546875" customWidth="1"/>
    <col min="10230" max="10230" width="99.28515625" customWidth="1"/>
    <col min="10232" max="10232" width="17.28515625" customWidth="1"/>
    <col min="10233" max="10233" width="19.85546875" customWidth="1"/>
    <col min="10234" max="10234" width="20.5703125" customWidth="1"/>
    <col min="10235" max="10235" width="23.7109375" customWidth="1"/>
    <col min="10237" max="10237" width="4.5703125" customWidth="1"/>
    <col min="10238" max="10238" width="24.28515625" customWidth="1"/>
    <col min="10239" max="10239" width="20.85546875" customWidth="1"/>
    <col min="10240" max="10240" width="20.5703125" customWidth="1"/>
    <col min="10241" max="10241" width="19" customWidth="1"/>
    <col min="10484" max="10484" width="13.85546875" customWidth="1"/>
    <col min="10485" max="10485" width="10.85546875" customWidth="1"/>
    <col min="10486" max="10486" width="99.28515625" customWidth="1"/>
    <col min="10488" max="10488" width="17.28515625" customWidth="1"/>
    <col min="10489" max="10489" width="19.85546875" customWidth="1"/>
    <col min="10490" max="10490" width="20.5703125" customWidth="1"/>
    <col min="10491" max="10491" width="23.7109375" customWidth="1"/>
    <col min="10493" max="10493" width="4.5703125" customWidth="1"/>
    <col min="10494" max="10494" width="24.28515625" customWidth="1"/>
    <col min="10495" max="10495" width="20.85546875" customWidth="1"/>
    <col min="10496" max="10496" width="20.5703125" customWidth="1"/>
    <col min="10497" max="10497" width="19" customWidth="1"/>
    <col min="10740" max="10740" width="13.85546875" customWidth="1"/>
    <col min="10741" max="10741" width="10.85546875" customWidth="1"/>
    <col min="10742" max="10742" width="99.28515625" customWidth="1"/>
    <col min="10744" max="10744" width="17.28515625" customWidth="1"/>
    <col min="10745" max="10745" width="19.85546875" customWidth="1"/>
    <col min="10746" max="10746" width="20.5703125" customWidth="1"/>
    <col min="10747" max="10747" width="23.7109375" customWidth="1"/>
    <col min="10749" max="10749" width="4.5703125" customWidth="1"/>
    <col min="10750" max="10750" width="24.28515625" customWidth="1"/>
    <col min="10751" max="10751" width="20.85546875" customWidth="1"/>
    <col min="10752" max="10752" width="20.5703125" customWidth="1"/>
    <col min="10753" max="10753" width="19" customWidth="1"/>
    <col min="10996" max="10996" width="13.85546875" customWidth="1"/>
    <col min="10997" max="10997" width="10.85546875" customWidth="1"/>
    <col min="10998" max="10998" width="99.28515625" customWidth="1"/>
    <col min="11000" max="11000" width="17.28515625" customWidth="1"/>
    <col min="11001" max="11001" width="19.85546875" customWidth="1"/>
    <col min="11002" max="11002" width="20.5703125" customWidth="1"/>
    <col min="11003" max="11003" width="23.7109375" customWidth="1"/>
    <col min="11005" max="11005" width="4.5703125" customWidth="1"/>
    <col min="11006" max="11006" width="24.28515625" customWidth="1"/>
    <col min="11007" max="11007" width="20.85546875" customWidth="1"/>
    <col min="11008" max="11008" width="20.5703125" customWidth="1"/>
    <col min="11009" max="11009" width="19" customWidth="1"/>
    <col min="11252" max="11252" width="13.85546875" customWidth="1"/>
    <col min="11253" max="11253" width="10.85546875" customWidth="1"/>
    <col min="11254" max="11254" width="99.28515625" customWidth="1"/>
    <col min="11256" max="11256" width="17.28515625" customWidth="1"/>
    <col min="11257" max="11257" width="19.85546875" customWidth="1"/>
    <col min="11258" max="11258" width="20.5703125" customWidth="1"/>
    <col min="11259" max="11259" width="23.7109375" customWidth="1"/>
    <col min="11261" max="11261" width="4.5703125" customWidth="1"/>
    <col min="11262" max="11262" width="24.28515625" customWidth="1"/>
    <col min="11263" max="11263" width="20.85546875" customWidth="1"/>
    <col min="11264" max="11264" width="20.5703125" customWidth="1"/>
    <col min="11265" max="11265" width="19" customWidth="1"/>
    <col min="11508" max="11508" width="13.85546875" customWidth="1"/>
    <col min="11509" max="11509" width="10.85546875" customWidth="1"/>
    <col min="11510" max="11510" width="99.28515625" customWidth="1"/>
    <col min="11512" max="11512" width="17.28515625" customWidth="1"/>
    <col min="11513" max="11513" width="19.85546875" customWidth="1"/>
    <col min="11514" max="11514" width="20.5703125" customWidth="1"/>
    <col min="11515" max="11515" width="23.7109375" customWidth="1"/>
    <col min="11517" max="11517" width="4.5703125" customWidth="1"/>
    <col min="11518" max="11518" width="24.28515625" customWidth="1"/>
    <col min="11519" max="11519" width="20.85546875" customWidth="1"/>
    <col min="11520" max="11520" width="20.5703125" customWidth="1"/>
    <col min="11521" max="11521" width="19" customWidth="1"/>
    <col min="11764" max="11764" width="13.85546875" customWidth="1"/>
    <col min="11765" max="11765" width="10.85546875" customWidth="1"/>
    <col min="11766" max="11766" width="99.28515625" customWidth="1"/>
    <col min="11768" max="11768" width="17.28515625" customWidth="1"/>
    <col min="11769" max="11769" width="19.85546875" customWidth="1"/>
    <col min="11770" max="11770" width="20.5703125" customWidth="1"/>
    <col min="11771" max="11771" width="23.7109375" customWidth="1"/>
    <col min="11773" max="11773" width="4.5703125" customWidth="1"/>
    <col min="11774" max="11774" width="24.28515625" customWidth="1"/>
    <col min="11775" max="11775" width="20.85546875" customWidth="1"/>
    <col min="11776" max="11776" width="20.5703125" customWidth="1"/>
    <col min="11777" max="11777" width="19" customWidth="1"/>
    <col min="12020" max="12020" width="13.85546875" customWidth="1"/>
    <col min="12021" max="12021" width="10.85546875" customWidth="1"/>
    <col min="12022" max="12022" width="99.28515625" customWidth="1"/>
    <col min="12024" max="12024" width="17.28515625" customWidth="1"/>
    <col min="12025" max="12025" width="19.85546875" customWidth="1"/>
    <col min="12026" max="12026" width="20.5703125" customWidth="1"/>
    <col min="12027" max="12027" width="23.7109375" customWidth="1"/>
    <col min="12029" max="12029" width="4.5703125" customWidth="1"/>
    <col min="12030" max="12030" width="24.28515625" customWidth="1"/>
    <col min="12031" max="12031" width="20.85546875" customWidth="1"/>
    <col min="12032" max="12032" width="20.5703125" customWidth="1"/>
    <col min="12033" max="12033" width="19" customWidth="1"/>
    <col min="12276" max="12276" width="13.85546875" customWidth="1"/>
    <col min="12277" max="12277" width="10.85546875" customWidth="1"/>
    <col min="12278" max="12278" width="99.28515625" customWidth="1"/>
    <col min="12280" max="12280" width="17.28515625" customWidth="1"/>
    <col min="12281" max="12281" width="19.85546875" customWidth="1"/>
    <col min="12282" max="12282" width="20.5703125" customWidth="1"/>
    <col min="12283" max="12283" width="23.7109375" customWidth="1"/>
    <col min="12285" max="12285" width="4.5703125" customWidth="1"/>
    <col min="12286" max="12286" width="24.28515625" customWidth="1"/>
    <col min="12287" max="12287" width="20.85546875" customWidth="1"/>
    <col min="12288" max="12288" width="20.5703125" customWidth="1"/>
    <col min="12289" max="12289" width="19" customWidth="1"/>
    <col min="12532" max="12532" width="13.85546875" customWidth="1"/>
    <col min="12533" max="12533" width="10.85546875" customWidth="1"/>
    <col min="12534" max="12534" width="99.28515625" customWidth="1"/>
    <col min="12536" max="12536" width="17.28515625" customWidth="1"/>
    <col min="12537" max="12537" width="19.85546875" customWidth="1"/>
    <col min="12538" max="12538" width="20.5703125" customWidth="1"/>
    <col min="12539" max="12539" width="23.7109375" customWidth="1"/>
    <col min="12541" max="12541" width="4.5703125" customWidth="1"/>
    <col min="12542" max="12542" width="24.28515625" customWidth="1"/>
    <col min="12543" max="12543" width="20.85546875" customWidth="1"/>
    <col min="12544" max="12544" width="20.5703125" customWidth="1"/>
    <col min="12545" max="12545" width="19" customWidth="1"/>
    <col min="12788" max="12788" width="13.85546875" customWidth="1"/>
    <col min="12789" max="12789" width="10.85546875" customWidth="1"/>
    <col min="12790" max="12790" width="99.28515625" customWidth="1"/>
    <col min="12792" max="12792" width="17.28515625" customWidth="1"/>
    <col min="12793" max="12793" width="19.85546875" customWidth="1"/>
    <col min="12794" max="12794" width="20.5703125" customWidth="1"/>
    <col min="12795" max="12795" width="23.7109375" customWidth="1"/>
    <col min="12797" max="12797" width="4.5703125" customWidth="1"/>
    <col min="12798" max="12798" width="24.28515625" customWidth="1"/>
    <col min="12799" max="12799" width="20.85546875" customWidth="1"/>
    <col min="12800" max="12800" width="20.5703125" customWidth="1"/>
    <col min="12801" max="12801" width="19" customWidth="1"/>
    <col min="13044" max="13044" width="13.85546875" customWidth="1"/>
    <col min="13045" max="13045" width="10.85546875" customWidth="1"/>
    <col min="13046" max="13046" width="99.28515625" customWidth="1"/>
    <col min="13048" max="13048" width="17.28515625" customWidth="1"/>
    <col min="13049" max="13049" width="19.85546875" customWidth="1"/>
    <col min="13050" max="13050" width="20.5703125" customWidth="1"/>
    <col min="13051" max="13051" width="23.7109375" customWidth="1"/>
    <col min="13053" max="13053" width="4.5703125" customWidth="1"/>
    <col min="13054" max="13054" width="24.28515625" customWidth="1"/>
    <col min="13055" max="13055" width="20.85546875" customWidth="1"/>
    <col min="13056" max="13056" width="20.5703125" customWidth="1"/>
    <col min="13057" max="13057" width="19" customWidth="1"/>
    <col min="13300" max="13300" width="13.85546875" customWidth="1"/>
    <col min="13301" max="13301" width="10.85546875" customWidth="1"/>
    <col min="13302" max="13302" width="99.28515625" customWidth="1"/>
    <col min="13304" max="13304" width="17.28515625" customWidth="1"/>
    <col min="13305" max="13305" width="19.85546875" customWidth="1"/>
    <col min="13306" max="13306" width="20.5703125" customWidth="1"/>
    <col min="13307" max="13307" width="23.7109375" customWidth="1"/>
    <col min="13309" max="13309" width="4.5703125" customWidth="1"/>
    <col min="13310" max="13310" width="24.28515625" customWidth="1"/>
    <col min="13311" max="13311" width="20.85546875" customWidth="1"/>
    <col min="13312" max="13312" width="20.5703125" customWidth="1"/>
    <col min="13313" max="13313" width="19" customWidth="1"/>
    <col min="13556" max="13556" width="13.85546875" customWidth="1"/>
    <col min="13557" max="13557" width="10.85546875" customWidth="1"/>
    <col min="13558" max="13558" width="99.28515625" customWidth="1"/>
    <col min="13560" max="13560" width="17.28515625" customWidth="1"/>
    <col min="13561" max="13561" width="19.85546875" customWidth="1"/>
    <col min="13562" max="13562" width="20.5703125" customWidth="1"/>
    <col min="13563" max="13563" width="23.7109375" customWidth="1"/>
    <col min="13565" max="13565" width="4.5703125" customWidth="1"/>
    <col min="13566" max="13566" width="24.28515625" customWidth="1"/>
    <col min="13567" max="13567" width="20.85546875" customWidth="1"/>
    <col min="13568" max="13568" width="20.5703125" customWidth="1"/>
    <col min="13569" max="13569" width="19" customWidth="1"/>
    <col min="13812" max="13812" width="13.85546875" customWidth="1"/>
    <col min="13813" max="13813" width="10.85546875" customWidth="1"/>
    <col min="13814" max="13814" width="99.28515625" customWidth="1"/>
    <col min="13816" max="13816" width="17.28515625" customWidth="1"/>
    <col min="13817" max="13817" width="19.85546875" customWidth="1"/>
    <col min="13818" max="13818" width="20.5703125" customWidth="1"/>
    <col min="13819" max="13819" width="23.7109375" customWidth="1"/>
    <col min="13821" max="13821" width="4.5703125" customWidth="1"/>
    <col min="13822" max="13822" width="24.28515625" customWidth="1"/>
    <col min="13823" max="13823" width="20.85546875" customWidth="1"/>
    <col min="13824" max="13824" width="20.5703125" customWidth="1"/>
    <col min="13825" max="13825" width="19" customWidth="1"/>
    <col min="14068" max="14068" width="13.85546875" customWidth="1"/>
    <col min="14069" max="14069" width="10.85546875" customWidth="1"/>
    <col min="14070" max="14070" width="99.28515625" customWidth="1"/>
    <col min="14072" max="14072" width="17.28515625" customWidth="1"/>
    <col min="14073" max="14073" width="19.85546875" customWidth="1"/>
    <col min="14074" max="14074" width="20.5703125" customWidth="1"/>
    <col min="14075" max="14075" width="23.7109375" customWidth="1"/>
    <col min="14077" max="14077" width="4.5703125" customWidth="1"/>
    <col min="14078" max="14078" width="24.28515625" customWidth="1"/>
    <col min="14079" max="14079" width="20.85546875" customWidth="1"/>
    <col min="14080" max="14080" width="20.5703125" customWidth="1"/>
    <col min="14081" max="14081" width="19" customWidth="1"/>
    <col min="14324" max="14324" width="13.85546875" customWidth="1"/>
    <col min="14325" max="14325" width="10.85546875" customWidth="1"/>
    <col min="14326" max="14326" width="99.28515625" customWidth="1"/>
    <col min="14328" max="14328" width="17.28515625" customWidth="1"/>
    <col min="14329" max="14329" width="19.85546875" customWidth="1"/>
    <col min="14330" max="14330" width="20.5703125" customWidth="1"/>
    <col min="14331" max="14331" width="23.7109375" customWidth="1"/>
    <col min="14333" max="14333" width="4.5703125" customWidth="1"/>
    <col min="14334" max="14334" width="24.28515625" customWidth="1"/>
    <col min="14335" max="14335" width="20.85546875" customWidth="1"/>
    <col min="14336" max="14336" width="20.5703125" customWidth="1"/>
    <col min="14337" max="14337" width="19" customWidth="1"/>
    <col min="14580" max="14580" width="13.85546875" customWidth="1"/>
    <col min="14581" max="14581" width="10.85546875" customWidth="1"/>
    <col min="14582" max="14582" width="99.28515625" customWidth="1"/>
    <col min="14584" max="14584" width="17.28515625" customWidth="1"/>
    <col min="14585" max="14585" width="19.85546875" customWidth="1"/>
    <col min="14586" max="14586" width="20.5703125" customWidth="1"/>
    <col min="14587" max="14587" width="23.7109375" customWidth="1"/>
    <col min="14589" max="14589" width="4.5703125" customWidth="1"/>
    <col min="14590" max="14590" width="24.28515625" customWidth="1"/>
    <col min="14591" max="14591" width="20.85546875" customWidth="1"/>
    <col min="14592" max="14592" width="20.5703125" customWidth="1"/>
    <col min="14593" max="14593" width="19" customWidth="1"/>
    <col min="14836" max="14836" width="13.85546875" customWidth="1"/>
    <col min="14837" max="14837" width="10.85546875" customWidth="1"/>
    <col min="14838" max="14838" width="99.28515625" customWidth="1"/>
    <col min="14840" max="14840" width="17.28515625" customWidth="1"/>
    <col min="14841" max="14841" width="19.85546875" customWidth="1"/>
    <col min="14842" max="14842" width="20.5703125" customWidth="1"/>
    <col min="14843" max="14843" width="23.7109375" customWidth="1"/>
    <col min="14845" max="14845" width="4.5703125" customWidth="1"/>
    <col min="14846" max="14846" width="24.28515625" customWidth="1"/>
    <col min="14847" max="14847" width="20.85546875" customWidth="1"/>
    <col min="14848" max="14848" width="20.5703125" customWidth="1"/>
    <col min="14849" max="14849" width="19" customWidth="1"/>
    <col min="15092" max="15092" width="13.85546875" customWidth="1"/>
    <col min="15093" max="15093" width="10.85546875" customWidth="1"/>
    <col min="15094" max="15094" width="99.28515625" customWidth="1"/>
    <col min="15096" max="15096" width="17.28515625" customWidth="1"/>
    <col min="15097" max="15097" width="19.85546875" customWidth="1"/>
    <col min="15098" max="15098" width="20.5703125" customWidth="1"/>
    <col min="15099" max="15099" width="23.7109375" customWidth="1"/>
    <col min="15101" max="15101" width="4.5703125" customWidth="1"/>
    <col min="15102" max="15102" width="24.28515625" customWidth="1"/>
    <col min="15103" max="15103" width="20.85546875" customWidth="1"/>
    <col min="15104" max="15104" width="20.5703125" customWidth="1"/>
    <col min="15105" max="15105" width="19" customWidth="1"/>
    <col min="15348" max="15348" width="13.85546875" customWidth="1"/>
    <col min="15349" max="15349" width="10.85546875" customWidth="1"/>
    <col min="15350" max="15350" width="99.28515625" customWidth="1"/>
    <col min="15352" max="15352" width="17.28515625" customWidth="1"/>
    <col min="15353" max="15353" width="19.85546875" customWidth="1"/>
    <col min="15354" max="15354" width="20.5703125" customWidth="1"/>
    <col min="15355" max="15355" width="23.7109375" customWidth="1"/>
    <col min="15357" max="15357" width="4.5703125" customWidth="1"/>
    <col min="15358" max="15358" width="24.28515625" customWidth="1"/>
    <col min="15359" max="15359" width="20.85546875" customWidth="1"/>
    <col min="15360" max="15360" width="20.5703125" customWidth="1"/>
    <col min="15361" max="15361" width="19" customWidth="1"/>
    <col min="15604" max="15604" width="13.85546875" customWidth="1"/>
    <col min="15605" max="15605" width="10.85546875" customWidth="1"/>
    <col min="15606" max="15606" width="99.28515625" customWidth="1"/>
    <col min="15608" max="15608" width="17.28515625" customWidth="1"/>
    <col min="15609" max="15609" width="19.85546875" customWidth="1"/>
    <col min="15610" max="15610" width="20.5703125" customWidth="1"/>
    <col min="15611" max="15611" width="23.7109375" customWidth="1"/>
    <col min="15613" max="15613" width="4.5703125" customWidth="1"/>
    <col min="15614" max="15614" width="24.28515625" customWidth="1"/>
    <col min="15615" max="15615" width="20.85546875" customWidth="1"/>
    <col min="15616" max="15616" width="20.5703125" customWidth="1"/>
    <col min="15617" max="15617" width="19" customWidth="1"/>
    <col min="15860" max="15860" width="13.85546875" customWidth="1"/>
    <col min="15861" max="15861" width="10.85546875" customWidth="1"/>
    <col min="15862" max="15862" width="99.28515625" customWidth="1"/>
    <col min="15864" max="15864" width="17.28515625" customWidth="1"/>
    <col min="15865" max="15865" width="19.85546875" customWidth="1"/>
    <col min="15866" max="15866" width="20.5703125" customWidth="1"/>
    <col min="15867" max="15867" width="23.7109375" customWidth="1"/>
    <col min="15869" max="15869" width="4.5703125" customWidth="1"/>
    <col min="15870" max="15870" width="24.28515625" customWidth="1"/>
    <col min="15871" max="15871" width="20.85546875" customWidth="1"/>
    <col min="15872" max="15872" width="20.5703125" customWidth="1"/>
    <col min="15873" max="15873" width="19" customWidth="1"/>
    <col min="16116" max="16116" width="13.85546875" customWidth="1"/>
    <col min="16117" max="16117" width="10.85546875" customWidth="1"/>
    <col min="16118" max="16118" width="99.28515625" customWidth="1"/>
    <col min="16120" max="16120" width="17.28515625" customWidth="1"/>
    <col min="16121" max="16121" width="19.85546875" customWidth="1"/>
    <col min="16122" max="16122" width="20.5703125" customWidth="1"/>
    <col min="16123" max="16123" width="23.7109375" customWidth="1"/>
    <col min="16125" max="16125" width="4.5703125" customWidth="1"/>
    <col min="16126" max="16126" width="24.28515625" customWidth="1"/>
    <col min="16127" max="16127" width="20.85546875" customWidth="1"/>
    <col min="16128" max="16128" width="20.5703125" customWidth="1"/>
    <col min="16129" max="16129" width="19" customWidth="1"/>
  </cols>
  <sheetData>
    <row r="1" spans="1:243" ht="14.25" customHeight="1" x14ac:dyDescent="0.25">
      <c r="E1" s="87" t="s">
        <v>0</v>
      </c>
    </row>
    <row r="2" spans="1:243" ht="24" customHeight="1" x14ac:dyDescent="0.25">
      <c r="B2" s="155"/>
      <c r="C2" s="156"/>
      <c r="D2" s="156"/>
      <c r="E2" s="156"/>
      <c r="F2" s="156"/>
      <c r="G2" s="156"/>
      <c r="H2" s="156"/>
    </row>
    <row r="3" spans="1:243" ht="65.25" customHeight="1" thickBot="1" x14ac:dyDescent="0.3">
      <c r="B3" s="157"/>
      <c r="C3" s="157"/>
      <c r="D3" s="157"/>
      <c r="E3" s="157"/>
      <c r="F3" s="157"/>
      <c r="G3" s="157"/>
      <c r="H3" s="157"/>
    </row>
    <row r="4" spans="1:243" s="4" customFormat="1" ht="15.75" customHeight="1" x14ac:dyDescent="0.25">
      <c r="A4" s="122"/>
      <c r="B4" s="1" t="s">
        <v>1</v>
      </c>
      <c r="C4" s="2"/>
      <c r="D4" s="3"/>
      <c r="E4" s="88"/>
      <c r="F4" s="101"/>
      <c r="G4" s="3"/>
      <c r="H4" s="3"/>
    </row>
    <row r="5" spans="1:243" ht="33.75" customHeight="1" x14ac:dyDescent="0.25">
      <c r="B5" s="158" t="s">
        <v>2</v>
      </c>
      <c r="C5" s="159"/>
      <c r="D5" s="159"/>
      <c r="E5" s="159"/>
      <c r="F5" s="159"/>
      <c r="G5" s="159"/>
      <c r="H5" s="159"/>
    </row>
    <row r="6" spans="1:243" s="4" customFormat="1" ht="17.25" customHeight="1" x14ac:dyDescent="0.25">
      <c r="A6" s="122"/>
      <c r="B6" s="5" t="s">
        <v>1</v>
      </c>
      <c r="C6" s="6"/>
      <c r="D6" s="7"/>
      <c r="E6" s="89"/>
      <c r="F6" s="102"/>
      <c r="G6" s="7"/>
      <c r="H6" s="7"/>
    </row>
    <row r="7" spans="1:243" ht="15" customHeight="1" x14ac:dyDescent="0.25">
      <c r="B7" s="160" t="s">
        <v>108</v>
      </c>
      <c r="C7" s="161"/>
      <c r="D7" s="161"/>
      <c r="E7" s="161"/>
      <c r="F7" s="161"/>
      <c r="G7" s="161"/>
      <c r="H7" s="161"/>
    </row>
    <row r="8" spans="1:243" ht="15" customHeight="1" x14ac:dyDescent="0.25">
      <c r="B8" s="160"/>
      <c r="C8" s="161"/>
      <c r="D8" s="161"/>
      <c r="E8" s="161"/>
      <c r="F8" s="161"/>
      <c r="G8" s="161"/>
      <c r="H8" s="161"/>
    </row>
    <row r="9" spans="1:243" ht="15.75" customHeight="1" thickBot="1" x14ac:dyDescent="0.3">
      <c r="B9" s="160"/>
      <c r="C9" s="161"/>
      <c r="D9" s="161"/>
      <c r="E9" s="161"/>
      <c r="F9" s="161"/>
      <c r="G9" s="161"/>
      <c r="H9" s="161"/>
    </row>
    <row r="10" spans="1:243" ht="53.25" customHeight="1" x14ac:dyDescent="0.25">
      <c r="B10" s="8" t="s">
        <v>3</v>
      </c>
      <c r="C10" s="9" t="s">
        <v>4</v>
      </c>
      <c r="D10" s="10" t="s">
        <v>5</v>
      </c>
      <c r="E10" s="11" t="s">
        <v>6</v>
      </c>
      <c r="F10" s="103" t="s">
        <v>7</v>
      </c>
      <c r="G10" s="12" t="s">
        <v>8</v>
      </c>
      <c r="H10" s="12" t="s">
        <v>9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</row>
    <row r="11" spans="1:243" hidden="1" x14ac:dyDescent="0.25">
      <c r="B11" s="22"/>
      <c r="C11" s="23" t="s">
        <v>10</v>
      </c>
      <c r="D11" s="24" t="s">
        <v>11</v>
      </c>
      <c r="E11" s="91"/>
      <c r="F11" s="106"/>
      <c r="G11" s="26">
        <f>E11*F11</f>
        <v>0</v>
      </c>
      <c r="H11" s="27"/>
    </row>
    <row r="12" spans="1:243" hidden="1" x14ac:dyDescent="0.25">
      <c r="B12" s="22"/>
      <c r="C12" s="23" t="s">
        <v>12</v>
      </c>
      <c r="D12" s="24" t="s">
        <v>11</v>
      </c>
      <c r="E12" s="91"/>
      <c r="F12" s="106"/>
      <c r="G12" s="26">
        <f>E12*F12</f>
        <v>0</v>
      </c>
      <c r="H12" s="27"/>
    </row>
    <row r="13" spans="1:243" hidden="1" x14ac:dyDescent="0.25">
      <c r="B13" s="22"/>
      <c r="C13" s="23" t="s">
        <v>13</v>
      </c>
      <c r="D13" s="24" t="s">
        <v>11</v>
      </c>
      <c r="E13" s="91"/>
      <c r="F13" s="106"/>
      <c r="G13" s="26">
        <f>E13*F13</f>
        <v>0</v>
      </c>
      <c r="H13" s="27"/>
    </row>
    <row r="14" spans="1:243" ht="22.5" hidden="1" customHeight="1" x14ac:dyDescent="0.25">
      <c r="B14" s="18"/>
      <c r="C14" s="19" t="s">
        <v>14</v>
      </c>
      <c r="D14" s="20"/>
      <c r="E14" s="90"/>
      <c r="F14" s="105"/>
      <c r="G14" s="28"/>
      <c r="H14" s="21">
        <f>SUM(G15:G15)</f>
        <v>0</v>
      </c>
    </row>
    <row r="15" spans="1:243" hidden="1" x14ac:dyDescent="0.25">
      <c r="B15" s="22"/>
      <c r="C15" s="23" t="s">
        <v>15</v>
      </c>
      <c r="D15" s="24" t="s">
        <v>11</v>
      </c>
      <c r="E15" s="91"/>
      <c r="F15" s="106"/>
      <c r="G15" s="26">
        <f>E15*F15</f>
        <v>0</v>
      </c>
      <c r="H15" s="27"/>
    </row>
    <row r="16" spans="1:243" ht="15.75" hidden="1" x14ac:dyDescent="0.25">
      <c r="B16" s="18"/>
      <c r="C16" s="19" t="s">
        <v>16</v>
      </c>
      <c r="D16" s="20"/>
      <c r="E16" s="93"/>
      <c r="F16" s="105"/>
      <c r="G16" s="28"/>
      <c r="H16" s="21">
        <f>SUM(G17:G19)</f>
        <v>0</v>
      </c>
    </row>
    <row r="17" spans="1:10" hidden="1" x14ac:dyDescent="0.25">
      <c r="B17" s="30"/>
      <c r="C17" s="31" t="s">
        <v>17</v>
      </c>
      <c r="D17" s="32" t="s">
        <v>11</v>
      </c>
      <c r="E17" s="94"/>
      <c r="F17" s="106">
        <v>239100</v>
      </c>
      <c r="G17" s="26">
        <f>E17*F17</f>
        <v>0</v>
      </c>
      <c r="H17" s="27"/>
    </row>
    <row r="18" spans="1:10" hidden="1" x14ac:dyDescent="0.25">
      <c r="B18" s="30"/>
      <c r="C18" s="31" t="s">
        <v>18</v>
      </c>
      <c r="D18" s="32" t="s">
        <v>11</v>
      </c>
      <c r="E18" s="94"/>
      <c r="F18" s="106">
        <v>133238.98000000001</v>
      </c>
      <c r="G18" s="26">
        <f>E18*F18</f>
        <v>0</v>
      </c>
      <c r="H18" s="27"/>
    </row>
    <row r="19" spans="1:10" hidden="1" x14ac:dyDescent="0.25">
      <c r="B19" s="30"/>
      <c r="C19" s="31" t="s">
        <v>19</v>
      </c>
      <c r="D19" s="32" t="s">
        <v>11</v>
      </c>
      <c r="E19" s="94"/>
      <c r="F19" s="106">
        <v>1632371</v>
      </c>
      <c r="G19" s="26">
        <f>E19*F19</f>
        <v>0</v>
      </c>
      <c r="H19" s="27"/>
    </row>
    <row r="20" spans="1:10" s="38" customFormat="1" ht="20.25" x14ac:dyDescent="0.25">
      <c r="B20" s="14" t="s">
        <v>71</v>
      </c>
      <c r="C20" s="15" t="s">
        <v>72</v>
      </c>
      <c r="D20" s="16"/>
      <c r="E20" s="92"/>
      <c r="F20" s="104"/>
      <c r="G20" s="29"/>
      <c r="H20" s="17">
        <f>SUM(G21:G22)</f>
        <v>0</v>
      </c>
    </row>
    <row r="21" spans="1:10" s="138" customFormat="1" ht="24.95" customHeight="1" x14ac:dyDescent="0.25">
      <c r="A21" s="129"/>
      <c r="B21" s="130" t="s">
        <v>73</v>
      </c>
      <c r="C21" s="131" t="s">
        <v>82</v>
      </c>
      <c r="D21" s="132"/>
      <c r="E21" s="133"/>
      <c r="F21" s="134"/>
      <c r="G21" s="135"/>
      <c r="H21" s="136"/>
      <c r="I21" s="137" t="str">
        <f>IF(H21=0,"0,00%",H21/$H$485)</f>
        <v>0,00%</v>
      </c>
      <c r="J21" s="13"/>
    </row>
    <row r="22" spans="1:10" s="138" customFormat="1" ht="24.95" customHeight="1" x14ac:dyDescent="0.25">
      <c r="A22" s="129"/>
      <c r="B22" s="130" t="s">
        <v>75</v>
      </c>
      <c r="C22" s="131" t="s">
        <v>76</v>
      </c>
      <c r="D22" s="132"/>
      <c r="E22" s="133"/>
      <c r="F22" s="134"/>
      <c r="G22" s="135"/>
      <c r="H22" s="136"/>
      <c r="I22" s="141"/>
      <c r="J22" s="13"/>
    </row>
    <row r="23" spans="1:10" s="138" customFormat="1" ht="36.75" customHeight="1" x14ac:dyDescent="0.25">
      <c r="A23" s="129"/>
      <c r="B23" s="130" t="s">
        <v>77</v>
      </c>
      <c r="C23" s="131" t="s">
        <v>83</v>
      </c>
      <c r="D23" s="132"/>
      <c r="E23" s="133"/>
      <c r="F23" s="134"/>
      <c r="G23" s="135"/>
      <c r="H23" s="136">
        <f>SUM(G24:G25)</f>
        <v>0</v>
      </c>
      <c r="I23" s="141"/>
      <c r="J23" s="13"/>
    </row>
    <row r="24" spans="1:10" s="117" customFormat="1" ht="24.95" customHeight="1" x14ac:dyDescent="0.25">
      <c r="A24" s="124"/>
      <c r="B24" s="22" t="s">
        <v>78</v>
      </c>
      <c r="C24" s="23" t="s">
        <v>79</v>
      </c>
      <c r="D24" s="24" t="s">
        <v>74</v>
      </c>
      <c r="E24" s="33">
        <v>1</v>
      </c>
      <c r="F24" s="121"/>
      <c r="G24" s="26">
        <f>F24*E24</f>
        <v>0</v>
      </c>
      <c r="H24" s="139"/>
      <c r="I24" s="140"/>
      <c r="J24" s="13"/>
    </row>
    <row r="25" spans="1:10" s="117" customFormat="1" ht="24.95" customHeight="1" x14ac:dyDescent="0.25">
      <c r="A25" s="124"/>
      <c r="B25" s="22" t="s">
        <v>80</v>
      </c>
      <c r="C25" s="23" t="s">
        <v>81</v>
      </c>
      <c r="D25" s="24" t="s">
        <v>74</v>
      </c>
      <c r="E25" s="33">
        <v>1</v>
      </c>
      <c r="F25" s="121"/>
      <c r="G25" s="26">
        <f>F25*E25</f>
        <v>0</v>
      </c>
      <c r="H25" s="139"/>
      <c r="I25" s="140"/>
      <c r="J25" s="13"/>
    </row>
    <row r="26" spans="1:10" s="38" customFormat="1" ht="20.25" x14ac:dyDescent="0.25">
      <c r="B26" s="14">
        <v>1</v>
      </c>
      <c r="C26" s="15" t="s">
        <v>85</v>
      </c>
      <c r="D26" s="16"/>
      <c r="E26" s="92"/>
      <c r="F26" s="104"/>
      <c r="G26" s="29"/>
      <c r="H26" s="17">
        <f>SUM(G27:G28)</f>
        <v>0</v>
      </c>
    </row>
    <row r="27" spans="1:10" ht="15.75" x14ac:dyDescent="0.25">
      <c r="B27" s="18">
        <v>1.1000000000000001</v>
      </c>
      <c r="C27" s="19" t="s">
        <v>86</v>
      </c>
      <c r="D27" s="20"/>
      <c r="E27" s="93"/>
      <c r="F27" s="105"/>
      <c r="G27" s="28"/>
      <c r="H27" s="21">
        <f>SUM(G28)</f>
        <v>0</v>
      </c>
    </row>
    <row r="28" spans="1:10" s="36" customFormat="1" x14ac:dyDescent="0.25">
      <c r="B28" s="22" t="s">
        <v>87</v>
      </c>
      <c r="C28" s="31" t="s">
        <v>56</v>
      </c>
      <c r="D28" s="32" t="s">
        <v>20</v>
      </c>
      <c r="E28" s="94">
        <v>1</v>
      </c>
      <c r="F28" s="121"/>
      <c r="G28" s="34">
        <f t="shared" ref="G28" si="0">E28*F28</f>
        <v>0</v>
      </c>
      <c r="H28" s="35"/>
    </row>
    <row r="29" spans="1:10" s="36" customFormat="1" x14ac:dyDescent="0.25">
      <c r="B29" s="30" t="s">
        <v>88</v>
      </c>
      <c r="C29" s="31" t="s">
        <v>46</v>
      </c>
      <c r="D29" s="32" t="s">
        <v>21</v>
      </c>
      <c r="E29" s="94">
        <v>53</v>
      </c>
      <c r="F29" s="121"/>
      <c r="G29" s="34">
        <f>E29*F29</f>
        <v>0</v>
      </c>
      <c r="H29" s="35"/>
    </row>
    <row r="30" spans="1:10" ht="15.75" customHeight="1" x14ac:dyDescent="0.25">
      <c r="B30" s="18">
        <v>1.2</v>
      </c>
      <c r="C30" s="19" t="s">
        <v>57</v>
      </c>
      <c r="D30" s="20"/>
      <c r="E30" s="93"/>
      <c r="F30" s="105"/>
      <c r="G30" s="28"/>
      <c r="H30" s="21">
        <f>SUM(G31:G33)</f>
        <v>0</v>
      </c>
    </row>
    <row r="31" spans="1:10" x14ac:dyDescent="0.25">
      <c r="B31" s="22" t="s">
        <v>89</v>
      </c>
      <c r="C31" s="23" t="s">
        <v>22</v>
      </c>
      <c r="D31" s="32" t="s">
        <v>47</v>
      </c>
      <c r="E31" s="94">
        <f>(224*0.2)</f>
        <v>44.800000000000004</v>
      </c>
      <c r="F31" s="123"/>
      <c r="G31" s="34">
        <f>SUM(E31*F31)</f>
        <v>0</v>
      </c>
      <c r="H31" s="27"/>
    </row>
    <row r="32" spans="1:10" x14ac:dyDescent="0.25">
      <c r="B32" s="22" t="s">
        <v>90</v>
      </c>
      <c r="C32" s="23" t="s">
        <v>48</v>
      </c>
      <c r="D32" s="32" t="s">
        <v>49</v>
      </c>
      <c r="E32" s="94">
        <f>(40*2.5)*2</f>
        <v>200</v>
      </c>
      <c r="F32" s="123"/>
      <c r="G32" s="34">
        <f>SUM(E32*F32)</f>
        <v>0</v>
      </c>
      <c r="H32" s="27"/>
    </row>
    <row r="33" spans="1:9" s="117" customFormat="1" x14ac:dyDescent="0.25">
      <c r="A33" s="36"/>
      <c r="B33" s="22" t="s">
        <v>91</v>
      </c>
      <c r="C33" s="119" t="s">
        <v>58</v>
      </c>
      <c r="D33" s="118" t="s">
        <v>107</v>
      </c>
      <c r="E33" s="94">
        <f>(9.34+6.63+20+4)*2</f>
        <v>79.94</v>
      </c>
      <c r="F33" s="121"/>
      <c r="G33" s="34">
        <f>SUM(E33*F33)</f>
        <v>0</v>
      </c>
      <c r="H33" s="27"/>
    </row>
    <row r="34" spans="1:9" ht="15.75" customHeight="1" x14ac:dyDescent="0.25">
      <c r="B34" s="18">
        <v>1.3</v>
      </c>
      <c r="C34" s="19" t="s">
        <v>50</v>
      </c>
      <c r="D34" s="20"/>
      <c r="E34" s="93"/>
      <c r="F34" s="105"/>
      <c r="G34" s="28"/>
      <c r="H34" s="21">
        <f>SUM(G35:G37)</f>
        <v>0</v>
      </c>
    </row>
    <row r="35" spans="1:9" x14ac:dyDescent="0.25">
      <c r="B35" s="22" t="s">
        <v>92</v>
      </c>
      <c r="C35" s="23" t="s">
        <v>51</v>
      </c>
      <c r="D35" s="32" t="s">
        <v>49</v>
      </c>
      <c r="E35" s="94">
        <v>8</v>
      </c>
      <c r="F35" s="121"/>
      <c r="G35" s="34">
        <f>SUM(E35*F35)</f>
        <v>0</v>
      </c>
      <c r="H35" s="27"/>
    </row>
    <row r="36" spans="1:9" x14ac:dyDescent="0.25">
      <c r="B36" s="22" t="s">
        <v>93</v>
      </c>
      <c r="C36" s="23" t="s">
        <v>59</v>
      </c>
      <c r="D36" s="32" t="s">
        <v>23</v>
      </c>
      <c r="E36" s="94">
        <v>2</v>
      </c>
      <c r="F36" s="121"/>
      <c r="G36" s="34">
        <f>SUM(E36*F36)</f>
        <v>0</v>
      </c>
      <c r="H36" s="27"/>
    </row>
    <row r="37" spans="1:9" x14ac:dyDescent="0.25">
      <c r="B37" s="22" t="s">
        <v>94</v>
      </c>
      <c r="C37" s="23" t="s">
        <v>53</v>
      </c>
      <c r="D37" s="32" t="s">
        <v>49</v>
      </c>
      <c r="E37" s="91">
        <v>22</v>
      </c>
      <c r="F37" s="121"/>
      <c r="G37" s="34">
        <f>SUM(E37*F37)</f>
        <v>0</v>
      </c>
      <c r="H37" s="27"/>
    </row>
    <row r="38" spans="1:9" ht="15.75" customHeight="1" x14ac:dyDescent="0.25">
      <c r="B38" s="18">
        <v>1.4</v>
      </c>
      <c r="C38" s="19" t="s">
        <v>67</v>
      </c>
      <c r="D38" s="20"/>
      <c r="E38" s="93"/>
      <c r="F38" s="105"/>
      <c r="G38" s="28"/>
      <c r="H38" s="21">
        <f>SUM(G39:G43)</f>
        <v>0</v>
      </c>
    </row>
    <row r="39" spans="1:9" x14ac:dyDescent="0.25">
      <c r="B39" s="22" t="s">
        <v>95</v>
      </c>
      <c r="C39" s="23" t="s">
        <v>60</v>
      </c>
      <c r="D39" s="24" t="s">
        <v>47</v>
      </c>
      <c r="E39" s="25">
        <v>10.8</v>
      </c>
      <c r="F39" s="123"/>
      <c r="G39" s="34">
        <f>SUM(E39*F39)</f>
        <v>0</v>
      </c>
      <c r="H39" s="27"/>
    </row>
    <row r="40" spans="1:9" x14ac:dyDescent="0.25">
      <c r="B40" s="22" t="s">
        <v>96</v>
      </c>
      <c r="C40" s="23" t="s">
        <v>61</v>
      </c>
      <c r="D40" s="24" t="s">
        <v>47</v>
      </c>
      <c r="E40" s="25">
        <v>8.6999999999999993</v>
      </c>
      <c r="F40" s="123"/>
      <c r="G40" s="34">
        <f>SUM(E40*F40)</f>
        <v>0</v>
      </c>
      <c r="H40" s="27"/>
      <c r="I40" s="120"/>
    </row>
    <row r="41" spans="1:9" x14ac:dyDescent="0.25">
      <c r="B41" s="22" t="s">
        <v>97</v>
      </c>
      <c r="C41" s="23" t="s">
        <v>62</v>
      </c>
      <c r="D41" s="24" t="s">
        <v>47</v>
      </c>
      <c r="E41" s="25">
        <v>11.4</v>
      </c>
      <c r="F41" s="123"/>
      <c r="G41" s="34">
        <f>SUM(E41*F41)</f>
        <v>0</v>
      </c>
      <c r="H41" s="27"/>
    </row>
    <row r="42" spans="1:9" x14ac:dyDescent="0.25">
      <c r="B42" s="22" t="s">
        <v>98</v>
      </c>
      <c r="C42" s="23" t="s">
        <v>54</v>
      </c>
      <c r="D42" s="24" t="s">
        <v>49</v>
      </c>
      <c r="E42" s="25">
        <v>14.4</v>
      </c>
      <c r="F42" s="123"/>
      <c r="G42" s="34">
        <f>SUM(E42*F42)</f>
        <v>0</v>
      </c>
      <c r="H42" s="27"/>
    </row>
    <row r="43" spans="1:9" s="117" customFormat="1" x14ac:dyDescent="0.25">
      <c r="A43" s="36"/>
      <c r="B43" s="30" t="s">
        <v>99</v>
      </c>
      <c r="C43" s="119" t="s">
        <v>63</v>
      </c>
      <c r="D43" s="118" t="s">
        <v>52</v>
      </c>
      <c r="E43" s="33">
        <v>58.2</v>
      </c>
      <c r="F43" s="121"/>
      <c r="G43" s="34">
        <f>SUM(E43*F43)</f>
        <v>0</v>
      </c>
      <c r="H43" s="27"/>
    </row>
    <row r="44" spans="1:9" ht="15.75" customHeight="1" x14ac:dyDescent="0.25">
      <c r="B44" s="18">
        <v>1.5</v>
      </c>
      <c r="C44" s="19" t="s">
        <v>68</v>
      </c>
      <c r="D44" s="20"/>
      <c r="E44" s="93"/>
      <c r="F44" s="105"/>
      <c r="G44" s="28"/>
      <c r="H44" s="21">
        <f>SUM(G45:G48)</f>
        <v>0</v>
      </c>
    </row>
    <row r="45" spans="1:9" x14ac:dyDescent="0.25">
      <c r="B45" s="22" t="s">
        <v>100</v>
      </c>
      <c r="C45" s="23" t="s">
        <v>60</v>
      </c>
      <c r="D45" s="24" t="s">
        <v>47</v>
      </c>
      <c r="E45" s="25">
        <v>4.2</v>
      </c>
      <c r="F45" s="123"/>
      <c r="G45" s="34">
        <f>SUM(E45*F45)</f>
        <v>0</v>
      </c>
      <c r="H45" s="27"/>
    </row>
    <row r="46" spans="1:9" x14ac:dyDescent="0.25">
      <c r="B46" s="22" t="s">
        <v>101</v>
      </c>
      <c r="C46" s="23" t="s">
        <v>61</v>
      </c>
      <c r="D46" s="24" t="s">
        <v>47</v>
      </c>
      <c r="E46" s="25">
        <v>2.6</v>
      </c>
      <c r="F46" s="123"/>
      <c r="G46" s="34">
        <f>SUM(E46*F46)</f>
        <v>0</v>
      </c>
      <c r="H46" s="27"/>
    </row>
    <row r="47" spans="1:9" ht="42.75" x14ac:dyDescent="0.25">
      <c r="B47" s="22" t="s">
        <v>102</v>
      </c>
      <c r="C47" s="23" t="s">
        <v>69</v>
      </c>
      <c r="D47" s="24" t="s">
        <v>47</v>
      </c>
      <c r="E47" s="25">
        <v>7.7</v>
      </c>
      <c r="F47" s="123"/>
      <c r="G47" s="34">
        <f>SUM(E47*F47)</f>
        <v>0</v>
      </c>
      <c r="H47" s="27"/>
    </row>
    <row r="48" spans="1:9" x14ac:dyDescent="0.25">
      <c r="B48" s="30" t="s">
        <v>103</v>
      </c>
      <c r="C48" s="119" t="s">
        <v>55</v>
      </c>
      <c r="D48" s="118" t="s">
        <v>52</v>
      </c>
      <c r="E48" s="33">
        <v>25.7</v>
      </c>
      <c r="F48" s="121"/>
      <c r="G48" s="34">
        <f>SUM(E48*F48)</f>
        <v>0</v>
      </c>
      <c r="H48" s="27"/>
    </row>
    <row r="49" spans="1:243" s="38" customFormat="1" ht="20.25" x14ac:dyDescent="0.25">
      <c r="B49" s="14">
        <v>2</v>
      </c>
      <c r="C49" s="15" t="s">
        <v>64</v>
      </c>
      <c r="D49" s="16"/>
      <c r="E49" s="92"/>
      <c r="F49" s="104"/>
      <c r="G49" s="29"/>
      <c r="H49" s="17">
        <f>SUM(G50:G52)</f>
        <v>0</v>
      </c>
    </row>
    <row r="50" spans="1:243" s="117" customFormat="1" x14ac:dyDescent="0.25">
      <c r="B50" s="22" t="s">
        <v>104</v>
      </c>
      <c r="C50" s="119" t="s">
        <v>70</v>
      </c>
      <c r="D50" s="118" t="s">
        <v>52</v>
      </c>
      <c r="E50" s="126">
        <f>30+15*2</f>
        <v>60</v>
      </c>
      <c r="F50" s="121"/>
      <c r="G50" s="34">
        <f t="shared" ref="G50:G52" si="1">SUM(E50*F50)</f>
        <v>0</v>
      </c>
      <c r="H50" s="127"/>
      <c r="J50" s="128"/>
    </row>
    <row r="51" spans="1:243" ht="23.25" customHeight="1" x14ac:dyDescent="0.25">
      <c r="B51" s="22" t="s">
        <v>105</v>
      </c>
      <c r="C51" s="119" t="s">
        <v>65</v>
      </c>
      <c r="D51" s="32" t="s">
        <v>23</v>
      </c>
      <c r="E51" s="91">
        <v>7</v>
      </c>
      <c r="F51" s="106"/>
      <c r="G51" s="34">
        <f t="shared" si="1"/>
        <v>0</v>
      </c>
      <c r="H51" s="37"/>
    </row>
    <row r="52" spans="1:243" s="117" customFormat="1" ht="23.25" customHeight="1" x14ac:dyDescent="0.25">
      <c r="A52" s="36"/>
      <c r="B52" s="22" t="s">
        <v>106</v>
      </c>
      <c r="C52" s="119" t="s">
        <v>66</v>
      </c>
      <c r="D52" s="118" t="s">
        <v>23</v>
      </c>
      <c r="E52" s="91">
        <v>2</v>
      </c>
      <c r="F52" s="106"/>
      <c r="G52" s="34">
        <f t="shared" si="1"/>
        <v>0</v>
      </c>
      <c r="H52" s="37"/>
    </row>
    <row r="53" spans="1:243" s="117" customFormat="1" ht="21" thickBot="1" x14ac:dyDescent="0.3">
      <c r="A53" s="124"/>
      <c r="B53" s="39"/>
      <c r="C53" s="40" t="s">
        <v>24</v>
      </c>
      <c r="D53" s="41"/>
      <c r="E53" s="42"/>
      <c r="F53" s="43"/>
      <c r="G53" s="44"/>
      <c r="H53" s="125" t="e">
        <f>SUM(H49+H44+H38+H34+H30+#REF!+H27)</f>
        <v>#REF!</v>
      </c>
      <c r="I53" s="13"/>
    </row>
    <row r="54" spans="1:243" ht="15" customHeight="1" x14ac:dyDescent="0.25">
      <c r="B54" s="45"/>
      <c r="C54" s="46"/>
      <c r="D54" s="47"/>
      <c r="E54" s="48"/>
      <c r="F54" s="107"/>
      <c r="G54" s="49"/>
      <c r="H54" s="49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</row>
    <row r="55" spans="1:243" ht="15" customHeight="1" x14ac:dyDescent="0.25">
      <c r="B55" s="45"/>
      <c r="C55" s="46"/>
      <c r="D55" s="47"/>
      <c r="E55" s="48"/>
      <c r="F55" s="107"/>
      <c r="G55" s="49"/>
      <c r="H55" s="49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</row>
    <row r="56" spans="1:243" ht="15" customHeight="1" thickBot="1" x14ac:dyDescent="0.3">
      <c r="B56" s="45"/>
      <c r="C56" s="46"/>
      <c r="D56" s="47"/>
      <c r="E56" s="48"/>
      <c r="F56" s="107"/>
      <c r="G56" s="49"/>
      <c r="H56" s="49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</row>
    <row r="57" spans="1:243" ht="15" customHeight="1" thickBot="1" x14ac:dyDescent="0.3">
      <c r="B57" s="50" t="s">
        <v>25</v>
      </c>
      <c r="C57" s="51" t="s">
        <v>26</v>
      </c>
      <c r="D57" s="52"/>
      <c r="E57" s="95"/>
      <c r="F57" s="108"/>
      <c r="G57" s="54"/>
      <c r="H57" s="142">
        <f>SUM(G11:G52)</f>
        <v>0</v>
      </c>
    </row>
    <row r="58" spans="1:243" ht="15" customHeight="1" thickBot="1" x14ac:dyDescent="0.3">
      <c r="B58" s="55" t="s">
        <v>27</v>
      </c>
      <c r="C58" s="56" t="s">
        <v>28</v>
      </c>
      <c r="D58" s="57"/>
      <c r="E58" s="58"/>
      <c r="F58" s="109"/>
      <c r="G58" s="59"/>
      <c r="H58" s="143">
        <f>+E58*H57</f>
        <v>0</v>
      </c>
    </row>
    <row r="59" spans="1:243" ht="15" customHeight="1" thickBot="1" x14ac:dyDescent="0.3">
      <c r="B59" s="50" t="s">
        <v>29</v>
      </c>
      <c r="C59" s="51" t="s">
        <v>30</v>
      </c>
      <c r="D59" s="52"/>
      <c r="E59" s="95"/>
      <c r="F59" s="108"/>
      <c r="G59" s="53"/>
      <c r="H59" s="142">
        <f>+H58+H57</f>
        <v>0</v>
      </c>
    </row>
    <row r="60" spans="1:243" ht="15" customHeight="1" x14ac:dyDescent="0.25">
      <c r="B60" s="60" t="s">
        <v>31</v>
      </c>
      <c r="C60" s="56" t="s">
        <v>32</v>
      </c>
      <c r="D60" s="57"/>
      <c r="E60" s="61"/>
      <c r="F60" s="110"/>
      <c r="G60" s="62"/>
      <c r="H60" s="144">
        <f>+E60*H59</f>
        <v>0</v>
      </c>
    </row>
    <row r="61" spans="1:243" ht="15.75" thickBot="1" x14ac:dyDescent="0.3">
      <c r="B61" s="63" t="s">
        <v>33</v>
      </c>
      <c r="C61" s="64" t="s">
        <v>34</v>
      </c>
      <c r="D61" s="65"/>
      <c r="E61" s="66"/>
      <c r="F61" s="111"/>
      <c r="G61" s="67"/>
      <c r="H61" s="145">
        <f>+E61*H59</f>
        <v>0</v>
      </c>
    </row>
    <row r="62" spans="1:243" ht="15.75" thickBot="1" x14ac:dyDescent="0.3">
      <c r="B62" s="68" t="s">
        <v>35</v>
      </c>
      <c r="C62" s="69" t="s">
        <v>36</v>
      </c>
      <c r="D62" s="70"/>
      <c r="E62" s="96"/>
      <c r="F62" s="112"/>
      <c r="G62" s="71"/>
      <c r="H62" s="146">
        <f>+H61+H60+H58+H57</f>
        <v>0</v>
      </c>
    </row>
    <row r="63" spans="1:243" ht="15.75" thickBot="1" x14ac:dyDescent="0.3">
      <c r="B63" s="72" t="s">
        <v>37</v>
      </c>
      <c r="C63" s="64" t="s">
        <v>38</v>
      </c>
      <c r="D63" s="65"/>
      <c r="E63" s="66"/>
      <c r="F63" s="111"/>
      <c r="G63" s="67"/>
      <c r="H63" s="145">
        <f>+E63*H62</f>
        <v>0</v>
      </c>
    </row>
    <row r="64" spans="1:243" ht="15.75" thickBot="1" x14ac:dyDescent="0.3">
      <c r="B64" s="68" t="s">
        <v>39</v>
      </c>
      <c r="C64" s="69" t="s">
        <v>40</v>
      </c>
      <c r="D64" s="70"/>
      <c r="E64" s="96"/>
      <c r="F64" s="112"/>
      <c r="G64" s="71"/>
      <c r="H64" s="146">
        <f>+H63+H57+H58+H60+H61</f>
        <v>0</v>
      </c>
    </row>
    <row r="65" spans="2:8" ht="15.75" thickBot="1" x14ac:dyDescent="0.3">
      <c r="B65" s="72" t="s">
        <v>41</v>
      </c>
      <c r="C65" s="73" t="s">
        <v>42</v>
      </c>
      <c r="D65" s="74"/>
      <c r="E65" s="75"/>
      <c r="F65" s="113"/>
      <c r="G65" s="76"/>
      <c r="H65" s="147">
        <f>+E65*H64</f>
        <v>0</v>
      </c>
    </row>
    <row r="66" spans="2:8" ht="15.75" thickBot="1" x14ac:dyDescent="0.3">
      <c r="B66" s="68" t="s">
        <v>43</v>
      </c>
      <c r="C66" s="69" t="s">
        <v>44</v>
      </c>
      <c r="D66" s="70"/>
      <c r="E66" s="97"/>
      <c r="F66" s="114"/>
      <c r="G66" s="77"/>
      <c r="H66" s="148">
        <f>+H57+H58+H60+H61+H63+H65</f>
        <v>0</v>
      </c>
    </row>
    <row r="67" spans="2:8" ht="15.75" thickBot="1" x14ac:dyDescent="0.3">
      <c r="B67" s="13"/>
      <c r="C67" s="78"/>
      <c r="D67" s="78"/>
      <c r="E67" s="98"/>
      <c r="F67" s="78"/>
      <c r="G67" s="79"/>
      <c r="H67" s="149"/>
    </row>
    <row r="68" spans="2:8" ht="15.75" thickBot="1" x14ac:dyDescent="0.3">
      <c r="B68" s="162" t="s">
        <v>45</v>
      </c>
      <c r="C68" s="163"/>
      <c r="D68" s="163"/>
      <c r="E68" s="163"/>
      <c r="F68" s="163"/>
      <c r="G68" s="164"/>
      <c r="H68" s="150">
        <f>+H66</f>
        <v>0</v>
      </c>
    </row>
    <row r="69" spans="2:8" x14ac:dyDescent="0.25">
      <c r="B69" s="13"/>
      <c r="C69" s="13"/>
      <c r="D69" s="80"/>
      <c r="E69" s="99"/>
      <c r="F69" s="115"/>
      <c r="G69" s="79"/>
      <c r="H69" s="81"/>
    </row>
    <row r="70" spans="2:8" x14ac:dyDescent="0.25">
      <c r="B70" s="82"/>
      <c r="C70" s="83"/>
      <c r="D70" s="84"/>
      <c r="E70" s="85"/>
      <c r="F70" s="116"/>
      <c r="G70" s="86"/>
    </row>
    <row r="71" spans="2:8" x14ac:dyDescent="0.25">
      <c r="B71" s="154"/>
      <c r="C71" s="154"/>
      <c r="D71" s="154"/>
      <c r="E71" s="154"/>
      <c r="F71" s="154"/>
      <c r="G71" s="154"/>
    </row>
    <row r="72" spans="2:8" x14ac:dyDescent="0.25">
      <c r="B72" s="153" t="s">
        <v>84</v>
      </c>
      <c r="C72" s="153"/>
      <c r="D72" s="153"/>
      <c r="E72" s="153"/>
      <c r="F72" s="153"/>
      <c r="G72" s="153"/>
    </row>
    <row r="73" spans="2:8" x14ac:dyDescent="0.25">
      <c r="B73" s="153"/>
      <c r="C73" s="153"/>
      <c r="D73" s="153"/>
      <c r="E73" s="153"/>
      <c r="F73" s="153"/>
      <c r="G73" s="153"/>
    </row>
    <row r="74" spans="2:8" x14ac:dyDescent="0.25">
      <c r="B74" s="13"/>
      <c r="C74" s="13"/>
      <c r="D74" s="13"/>
      <c r="E74" s="151"/>
      <c r="F74" s="152"/>
      <c r="G74" s="152"/>
    </row>
    <row r="75" spans="2:8" x14ac:dyDescent="0.25">
      <c r="B75" s="154"/>
      <c r="C75" s="154"/>
      <c r="D75" s="154"/>
      <c r="E75" s="154"/>
      <c r="F75" s="154"/>
      <c r="G75" s="154"/>
    </row>
  </sheetData>
  <mergeCells count="8">
    <mergeCell ref="B72:G73"/>
    <mergeCell ref="B75:G75"/>
    <mergeCell ref="B71:G71"/>
    <mergeCell ref="B2:H2"/>
    <mergeCell ref="B3:H3"/>
    <mergeCell ref="B5:H5"/>
    <mergeCell ref="B7:H9"/>
    <mergeCell ref="B68:G68"/>
  </mergeCells>
  <pageMargins left="0.70866141732283472" right="0.70866141732283472" top="0.74803149606299213" bottom="0.74803149606299213" header="0.31496062992125984" footer="0.31496062992125984"/>
  <pageSetup paperSize="9" scale="39" fitToHeight="0" orientation="portrait" r:id="rId1"/>
  <headerFooter>
    <oddFooter>&amp;LREV.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acceso jorge NEWBERY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Angiolini</dc:creator>
  <cp:lastModifiedBy>Florencia Caruso</cp:lastModifiedBy>
  <cp:lastPrinted>2018-10-24T15:15:15Z</cp:lastPrinted>
  <dcterms:created xsi:type="dcterms:W3CDTF">2018-07-03T18:21:34Z</dcterms:created>
  <dcterms:modified xsi:type="dcterms:W3CDTF">2020-06-08T17:43:12Z</dcterms:modified>
</cp:coreProperties>
</file>